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NSF INTERN Program\"/>
    </mc:Choice>
  </mc:AlternateContent>
  <bookViews>
    <workbookView xWindow="0" yWindow="0" windowWidth="19200" windowHeight="11460"/>
  </bookViews>
  <sheets>
    <sheet name="YEAR 1" sheetId="1" r:id="rId1"/>
    <sheet name="YEAR2.XLS" sheetId="2" state="hidden" r:id="rId2"/>
    <sheet name="YEAR3.XLS" sheetId="3" state="hidden" r:id="rId3"/>
    <sheet name="YEAR4.XLS" sheetId="4" state="hidden" r:id="rId4"/>
    <sheet name="YEAR5.XLS" sheetId="5" state="hidden" r:id="rId5"/>
    <sheet name="SUMMARY.XLS" sheetId="6" r:id="rId6"/>
  </sheets>
  <definedNames>
    <definedName name="_xlnm.Print_Area" localSheetId="5">SUMMARY.XLS!$C$6:$M$68</definedName>
    <definedName name="_xlnm.Print_Area" localSheetId="0">'YEAR 1'!$B$6:$M$67</definedName>
    <definedName name="_xlnm.Print_Area" localSheetId="1">YEAR2.XLS!$B$6:$M$67</definedName>
    <definedName name="_xlnm.Print_Area" localSheetId="2">YEAR3.XLS!$B$6:$M$67</definedName>
    <definedName name="_xlnm.Print_Area" localSheetId="3">YEAR4.XLS!$B$6:$M$67</definedName>
    <definedName name="_xlnm.Print_Area" localSheetId="4">YEAR5.XLS!$B$6:$M$67</definedName>
  </definedNames>
  <calcPr calcId="162913" fullPrecision="0" concurrentCalc="0"/>
</workbook>
</file>

<file path=xl/calcChain.xml><?xml version="1.0" encoding="utf-8"?>
<calcChain xmlns="http://schemas.openxmlformats.org/spreadsheetml/2006/main">
  <c r="AL16" i="4" l="1"/>
  <c r="L6" i="1"/>
  <c r="J6" i="1"/>
  <c r="S24" i="2"/>
  <c r="S24" i="3"/>
  <c r="S25" i="2"/>
  <c r="S25" i="3"/>
  <c r="S25" i="4"/>
  <c r="S23" i="2"/>
  <c r="S23" i="3"/>
  <c r="W25" i="1"/>
  <c r="W24" i="1"/>
  <c r="V24" i="1"/>
  <c r="AD24" i="1"/>
  <c r="W23" i="1"/>
  <c r="R14" i="1"/>
  <c r="L8" i="6"/>
  <c r="L8" i="5"/>
  <c r="L8" i="4"/>
  <c r="L8" i="3"/>
  <c r="L8" i="2"/>
  <c r="L8" i="1"/>
  <c r="R10" i="2"/>
  <c r="R10" i="3"/>
  <c r="S21" i="2"/>
  <c r="V21" i="2"/>
  <c r="AD21" i="2"/>
  <c r="S21" i="3"/>
  <c r="V21" i="3"/>
  <c r="W21" i="2"/>
  <c r="V21" i="1"/>
  <c r="AD21" i="1"/>
  <c r="AE21" i="1"/>
  <c r="W21" i="1"/>
  <c r="V23" i="1"/>
  <c r="V14" i="1"/>
  <c r="W14" i="1"/>
  <c r="V15" i="1"/>
  <c r="W15" i="1"/>
  <c r="V16" i="1"/>
  <c r="W16" i="1"/>
  <c r="AD16" i="1"/>
  <c r="V22" i="1"/>
  <c r="W22" i="1"/>
  <c r="V25" i="1"/>
  <c r="AD25" i="1"/>
  <c r="V17" i="1"/>
  <c r="W17" i="1"/>
  <c r="AD17" i="1"/>
  <c r="AE17" i="1"/>
  <c r="W18" i="1"/>
  <c r="AM14" i="1"/>
  <c r="AM15" i="1"/>
  <c r="AM16" i="1"/>
  <c r="AM17" i="1"/>
  <c r="AM18" i="1"/>
  <c r="W26" i="1"/>
  <c r="W27" i="1"/>
  <c r="S14" i="2"/>
  <c r="S14" i="3"/>
  <c r="S14" i="4"/>
  <c r="S15" i="2"/>
  <c r="S15" i="3"/>
  <c r="S15" i="4"/>
  <c r="S15" i="5"/>
  <c r="T15" i="2"/>
  <c r="T15" i="3"/>
  <c r="S16" i="2"/>
  <c r="S16" i="3"/>
  <c r="S22" i="2"/>
  <c r="S22" i="3"/>
  <c r="S22" i="4"/>
  <c r="S17" i="2"/>
  <c r="S17" i="3"/>
  <c r="S17" i="4"/>
  <c r="S18" i="2"/>
  <c r="S18" i="3"/>
  <c r="AI14" i="2"/>
  <c r="AI14" i="3"/>
  <c r="AI15" i="2"/>
  <c r="AI15" i="3"/>
  <c r="AI16" i="2"/>
  <c r="AI16" i="3"/>
  <c r="AI17" i="2"/>
  <c r="AI17" i="3"/>
  <c r="AI18" i="2"/>
  <c r="AI18" i="3"/>
  <c r="S26" i="2"/>
  <c r="S26" i="3"/>
  <c r="S27" i="2"/>
  <c r="S27" i="3"/>
  <c r="S4" i="2"/>
  <c r="H55" i="6"/>
  <c r="D14" i="1"/>
  <c r="S4" i="3"/>
  <c r="S4" i="4"/>
  <c r="F55" i="4"/>
  <c r="G55" i="6"/>
  <c r="AC6" i="1"/>
  <c r="H18" i="1"/>
  <c r="H15" i="2"/>
  <c r="H16" i="2"/>
  <c r="H17" i="2"/>
  <c r="H18" i="2"/>
  <c r="H15" i="1"/>
  <c r="H16" i="1"/>
  <c r="H17" i="1"/>
  <c r="T23" i="5"/>
  <c r="T23" i="4"/>
  <c r="T23" i="3"/>
  <c r="T23" i="2"/>
  <c r="K24" i="5"/>
  <c r="I24" i="5"/>
  <c r="K24" i="4"/>
  <c r="I24" i="4"/>
  <c r="K24" i="3"/>
  <c r="I24" i="3"/>
  <c r="K24" i="2"/>
  <c r="I24" i="2"/>
  <c r="K24" i="1"/>
  <c r="I24" i="1"/>
  <c r="D24" i="2"/>
  <c r="D24" i="3"/>
  <c r="D23" i="3"/>
  <c r="D22" i="3"/>
  <c r="D22" i="5"/>
  <c r="D23" i="5"/>
  <c r="D24" i="5"/>
  <c r="D24" i="4"/>
  <c r="D23" i="4"/>
  <c r="D22" i="4"/>
  <c r="D23" i="2"/>
  <c r="D22" i="2"/>
  <c r="T14" i="2"/>
  <c r="T14" i="3"/>
  <c r="T16" i="2"/>
  <c r="V16" i="2"/>
  <c r="T17" i="2"/>
  <c r="W17" i="2"/>
  <c r="T18" i="2"/>
  <c r="V18" i="2"/>
  <c r="AJ14" i="2"/>
  <c r="AJ15" i="2"/>
  <c r="AL15" i="2"/>
  <c r="AJ16" i="2"/>
  <c r="AM16" i="2"/>
  <c r="AJ17" i="2"/>
  <c r="AJ17" i="3"/>
  <c r="AJ17" i="4"/>
  <c r="AJ18" i="2"/>
  <c r="AL18" i="2"/>
  <c r="T22" i="5"/>
  <c r="T24" i="5"/>
  <c r="T25" i="4"/>
  <c r="T25" i="5"/>
  <c r="T26" i="4"/>
  <c r="T26" i="5"/>
  <c r="T27" i="4"/>
  <c r="T27" i="5"/>
  <c r="S46" i="5"/>
  <c r="AE53" i="5"/>
  <c r="AF55" i="5"/>
  <c r="S50" i="5"/>
  <c r="AH53" i="5"/>
  <c r="AE65" i="5"/>
  <c r="AH65" i="5"/>
  <c r="S44" i="5"/>
  <c r="L44" i="5"/>
  <c r="S44" i="1"/>
  <c r="L44" i="1"/>
  <c r="L44" i="6"/>
  <c r="S35" i="5"/>
  <c r="T22" i="4"/>
  <c r="T24" i="4"/>
  <c r="S46" i="4"/>
  <c r="L46" i="4"/>
  <c r="AE53" i="4"/>
  <c r="AF55" i="4"/>
  <c r="S50" i="4"/>
  <c r="L50" i="4"/>
  <c r="AH53" i="4"/>
  <c r="AE65" i="4"/>
  <c r="AH65" i="4"/>
  <c r="S44" i="4"/>
  <c r="S35" i="4"/>
  <c r="T22" i="2"/>
  <c r="W22" i="2"/>
  <c r="T24" i="2"/>
  <c r="W24" i="2"/>
  <c r="T25" i="2"/>
  <c r="V25" i="2"/>
  <c r="T26" i="2"/>
  <c r="V26" i="2"/>
  <c r="T27" i="2"/>
  <c r="V27" i="2"/>
  <c r="S46" i="2"/>
  <c r="AE65" i="2"/>
  <c r="AF68" i="2"/>
  <c r="S51" i="2"/>
  <c r="L51" i="2"/>
  <c r="AH65" i="2"/>
  <c r="AE53" i="2"/>
  <c r="AH53" i="2"/>
  <c r="S44" i="2"/>
  <c r="S35" i="2"/>
  <c r="L25" i="1"/>
  <c r="V18" i="1"/>
  <c r="AD18" i="1"/>
  <c r="AL14" i="1"/>
  <c r="AT14" i="1"/>
  <c r="AL15" i="1"/>
  <c r="AT15" i="1"/>
  <c r="AL16" i="1"/>
  <c r="AT16" i="1"/>
  <c r="AU16" i="1"/>
  <c r="AL17" i="1"/>
  <c r="AT17" i="1"/>
  <c r="AU17" i="1"/>
  <c r="AL18" i="1"/>
  <c r="AT18" i="1"/>
  <c r="AU18" i="1"/>
  <c r="V26" i="1"/>
  <c r="AD26" i="1"/>
  <c r="V27" i="1"/>
  <c r="AD27" i="1"/>
  <c r="AE27" i="1"/>
  <c r="S46" i="1"/>
  <c r="AE65" i="1"/>
  <c r="AH65" i="1"/>
  <c r="AF68" i="1"/>
  <c r="S51" i="1"/>
  <c r="AE53" i="1"/>
  <c r="AF55" i="1"/>
  <c r="S50" i="1"/>
  <c r="S52" i="1"/>
  <c r="L52" i="1"/>
  <c r="AH53" i="1"/>
  <c r="S35" i="1"/>
  <c r="T22" i="3"/>
  <c r="V22" i="3"/>
  <c r="T24" i="3"/>
  <c r="S44" i="3"/>
  <c r="S46" i="3"/>
  <c r="AE65" i="3"/>
  <c r="AF68" i="3"/>
  <c r="S51" i="3"/>
  <c r="L51" i="3"/>
  <c r="AH65" i="3"/>
  <c r="AE53" i="3"/>
  <c r="AH53" i="3"/>
  <c r="S35" i="3"/>
  <c r="K23" i="5"/>
  <c r="J23" i="5"/>
  <c r="I23" i="5"/>
  <c r="K22" i="5"/>
  <c r="J22" i="5"/>
  <c r="I22" i="5"/>
  <c r="K14" i="5"/>
  <c r="K15" i="5"/>
  <c r="K16" i="5"/>
  <c r="K17" i="5"/>
  <c r="K18" i="5"/>
  <c r="AP19" i="5"/>
  <c r="K19" i="5"/>
  <c r="AS19" i="5"/>
  <c r="J14" i="5"/>
  <c r="J15" i="5"/>
  <c r="J16" i="5"/>
  <c r="J17" i="5"/>
  <c r="J18" i="5"/>
  <c r="AO19" i="5"/>
  <c r="J19" i="5"/>
  <c r="AR19" i="5"/>
  <c r="I14" i="5"/>
  <c r="I15" i="5"/>
  <c r="I16" i="5"/>
  <c r="I17" i="5"/>
  <c r="I18" i="5"/>
  <c r="AN19" i="5"/>
  <c r="I19" i="5"/>
  <c r="AQ19" i="5"/>
  <c r="K23" i="4"/>
  <c r="J23" i="4"/>
  <c r="I23" i="4"/>
  <c r="K22" i="4"/>
  <c r="J22" i="4"/>
  <c r="I22" i="4"/>
  <c r="K14" i="4"/>
  <c r="K20" i="4"/>
  <c r="K15" i="4"/>
  <c r="K16" i="4"/>
  <c r="K17" i="4"/>
  <c r="K18" i="4"/>
  <c r="AP19" i="4"/>
  <c r="AS19" i="4"/>
  <c r="K19" i="4"/>
  <c r="J14" i="4"/>
  <c r="J15" i="4"/>
  <c r="J16" i="4"/>
  <c r="J17" i="4"/>
  <c r="J18" i="4"/>
  <c r="AO19" i="4"/>
  <c r="J19" i="4"/>
  <c r="AR19" i="4"/>
  <c r="I14" i="4"/>
  <c r="I15" i="4"/>
  <c r="I16" i="4"/>
  <c r="I17" i="4"/>
  <c r="I18" i="4"/>
  <c r="AN19" i="4"/>
  <c r="AQ19" i="4"/>
  <c r="K23" i="3"/>
  <c r="J23" i="3"/>
  <c r="I23" i="3"/>
  <c r="K22" i="3"/>
  <c r="J22" i="3"/>
  <c r="I22" i="3"/>
  <c r="K14" i="3"/>
  <c r="K15" i="3"/>
  <c r="K16" i="3"/>
  <c r="K17" i="3"/>
  <c r="K18" i="3"/>
  <c r="AP19" i="3"/>
  <c r="K19" i="3"/>
  <c r="AS19" i="3"/>
  <c r="J14" i="3"/>
  <c r="J15" i="3"/>
  <c r="J16" i="3"/>
  <c r="J17" i="3"/>
  <c r="J18" i="3"/>
  <c r="AO19" i="3"/>
  <c r="AR19" i="3"/>
  <c r="J19" i="3"/>
  <c r="J20" i="3"/>
  <c r="I14" i="3"/>
  <c r="I15" i="3"/>
  <c r="I16" i="3"/>
  <c r="I17" i="3"/>
  <c r="I18" i="3"/>
  <c r="AN19" i="3"/>
  <c r="I19" i="3"/>
  <c r="AQ19" i="3"/>
  <c r="K23" i="2"/>
  <c r="J23" i="2"/>
  <c r="I23" i="2"/>
  <c r="K22" i="2"/>
  <c r="J22" i="2"/>
  <c r="I22" i="2"/>
  <c r="J22" i="1"/>
  <c r="K22" i="1"/>
  <c r="J23" i="1"/>
  <c r="K23" i="1"/>
  <c r="I23" i="1"/>
  <c r="I22" i="1"/>
  <c r="D22" i="1"/>
  <c r="D24" i="1"/>
  <c r="D23" i="1"/>
  <c r="AA7" i="2"/>
  <c r="X7" i="2"/>
  <c r="H15" i="5"/>
  <c r="H16" i="5"/>
  <c r="H17" i="5"/>
  <c r="H18" i="5"/>
  <c r="H14" i="5"/>
  <c r="H15" i="4"/>
  <c r="H16" i="4"/>
  <c r="H17" i="4"/>
  <c r="H18" i="4"/>
  <c r="H14" i="4"/>
  <c r="H15" i="3"/>
  <c r="H16" i="3"/>
  <c r="H17" i="3"/>
  <c r="H18" i="3"/>
  <c r="H14" i="3"/>
  <c r="H14" i="2"/>
  <c r="H14" i="1"/>
  <c r="AW15" i="1"/>
  <c r="AW16" i="1"/>
  <c r="AW17" i="1"/>
  <c r="AW18" i="1"/>
  <c r="AW14" i="1"/>
  <c r="I15" i="1"/>
  <c r="J15" i="1"/>
  <c r="K15" i="1"/>
  <c r="I16" i="1"/>
  <c r="J16" i="1"/>
  <c r="K16" i="1"/>
  <c r="I17" i="1"/>
  <c r="J17" i="1"/>
  <c r="K17" i="1"/>
  <c r="I18" i="1"/>
  <c r="J18" i="1"/>
  <c r="K18" i="1"/>
  <c r="I14" i="1"/>
  <c r="J14" i="1"/>
  <c r="K14" i="1"/>
  <c r="V51" i="1"/>
  <c r="F51" i="1"/>
  <c r="I6" i="1"/>
  <c r="E10" i="1"/>
  <c r="D15" i="1"/>
  <c r="D16" i="1"/>
  <c r="D17" i="1"/>
  <c r="D18" i="1"/>
  <c r="D19" i="1"/>
  <c r="AN19" i="1"/>
  <c r="AQ19" i="1"/>
  <c r="AO19" i="1"/>
  <c r="AR19" i="1"/>
  <c r="J19" i="1"/>
  <c r="AP19" i="1"/>
  <c r="AS19" i="1"/>
  <c r="D20" i="1"/>
  <c r="D20" i="6"/>
  <c r="D25" i="1"/>
  <c r="D26" i="1"/>
  <c r="D27" i="1"/>
  <c r="E32" i="1"/>
  <c r="H32" i="1"/>
  <c r="E33" i="1"/>
  <c r="H33" i="1"/>
  <c r="E34" i="1"/>
  <c r="H34" i="1"/>
  <c r="L35" i="1"/>
  <c r="L36" i="1"/>
  <c r="K37" i="1"/>
  <c r="L37" i="1"/>
  <c r="F40" i="1"/>
  <c r="F41" i="1"/>
  <c r="F42" i="1"/>
  <c r="F43" i="1"/>
  <c r="L46" i="1"/>
  <c r="L47" i="1"/>
  <c r="L48" i="1"/>
  <c r="L49" i="1"/>
  <c r="G50" i="1"/>
  <c r="F55" i="1"/>
  <c r="L58" i="1"/>
  <c r="G60" i="1"/>
  <c r="R62" i="1"/>
  <c r="C62" i="1"/>
  <c r="C62" i="6"/>
  <c r="H62" i="1"/>
  <c r="R64" i="1"/>
  <c r="C64" i="1"/>
  <c r="H64" i="1"/>
  <c r="L58" i="5"/>
  <c r="L58" i="4"/>
  <c r="L58" i="3"/>
  <c r="L58" i="2"/>
  <c r="AW18" i="2"/>
  <c r="AW17" i="2"/>
  <c r="AW16" i="2"/>
  <c r="AW15" i="2"/>
  <c r="AW14" i="2"/>
  <c r="I18" i="2"/>
  <c r="J18" i="2"/>
  <c r="K18" i="2"/>
  <c r="I17" i="2"/>
  <c r="J17" i="2"/>
  <c r="K17" i="2"/>
  <c r="I16" i="2"/>
  <c r="I20" i="2"/>
  <c r="J16" i="2"/>
  <c r="K16" i="2"/>
  <c r="I15" i="2"/>
  <c r="J15" i="2"/>
  <c r="K15" i="2"/>
  <c r="I14" i="2"/>
  <c r="J14" i="2"/>
  <c r="K14" i="2"/>
  <c r="V51" i="2"/>
  <c r="F51" i="2"/>
  <c r="W6" i="2"/>
  <c r="I6" i="2"/>
  <c r="AT24" i="2"/>
  <c r="AT25" i="2"/>
  <c r="AU25" i="2"/>
  <c r="R62" i="2"/>
  <c r="C62" i="2"/>
  <c r="AH14" i="2"/>
  <c r="AH14" i="3"/>
  <c r="AH14" i="4"/>
  <c r="AH14" i="5"/>
  <c r="R15" i="2"/>
  <c r="D15" i="2"/>
  <c r="AH15" i="2"/>
  <c r="AH15" i="3"/>
  <c r="AH15" i="4"/>
  <c r="AH15" i="5"/>
  <c r="R16" i="2"/>
  <c r="D16" i="2"/>
  <c r="AH16" i="2"/>
  <c r="AH16" i="3"/>
  <c r="AH16" i="4"/>
  <c r="AH16" i="5"/>
  <c r="R17" i="2"/>
  <c r="D17" i="2"/>
  <c r="AH17" i="2"/>
  <c r="AH17" i="3"/>
  <c r="AH17" i="4"/>
  <c r="AH17" i="5"/>
  <c r="R18" i="2"/>
  <c r="D18" i="2"/>
  <c r="AH18" i="2"/>
  <c r="AH18" i="3"/>
  <c r="AH18" i="4"/>
  <c r="AH18" i="5"/>
  <c r="D19" i="2"/>
  <c r="AN19" i="2"/>
  <c r="AQ19" i="2"/>
  <c r="AO19" i="2"/>
  <c r="J19" i="2"/>
  <c r="AR19" i="2"/>
  <c r="AP19" i="2"/>
  <c r="AS19" i="2"/>
  <c r="D20" i="2"/>
  <c r="D25" i="2"/>
  <c r="D26" i="2"/>
  <c r="D27" i="2"/>
  <c r="E32" i="2"/>
  <c r="H32" i="2"/>
  <c r="E33" i="2"/>
  <c r="H33" i="2"/>
  <c r="E34" i="2"/>
  <c r="H34" i="2"/>
  <c r="L35" i="2"/>
  <c r="L36" i="2"/>
  <c r="K37" i="2"/>
  <c r="L37" i="2"/>
  <c r="F40" i="2"/>
  <c r="F41" i="2"/>
  <c r="F42" i="2"/>
  <c r="F43" i="2"/>
  <c r="L44" i="2"/>
  <c r="L46" i="2"/>
  <c r="L47" i="2"/>
  <c r="L48" i="2"/>
  <c r="L49" i="2"/>
  <c r="G50" i="2"/>
  <c r="F55" i="2"/>
  <c r="G60" i="2"/>
  <c r="H62" i="2"/>
  <c r="R64" i="2"/>
  <c r="C64" i="2"/>
  <c r="H64" i="2"/>
  <c r="AW18" i="3"/>
  <c r="AW17" i="3"/>
  <c r="AW16" i="3"/>
  <c r="AW15" i="3"/>
  <c r="AW14" i="3"/>
  <c r="V51" i="3"/>
  <c r="F51" i="3"/>
  <c r="W6" i="3"/>
  <c r="I6" i="3"/>
  <c r="R17" i="3"/>
  <c r="D17" i="3"/>
  <c r="D19" i="3"/>
  <c r="D20" i="3"/>
  <c r="D25" i="3"/>
  <c r="D26" i="3"/>
  <c r="D27" i="3"/>
  <c r="E32" i="3"/>
  <c r="H32" i="3"/>
  <c r="E33" i="3"/>
  <c r="H33" i="3"/>
  <c r="E34" i="3"/>
  <c r="H34" i="3"/>
  <c r="L35" i="3"/>
  <c r="L36" i="3"/>
  <c r="K37" i="3"/>
  <c r="L37" i="3"/>
  <c r="F40" i="3"/>
  <c r="F41" i="3"/>
  <c r="F42" i="3"/>
  <c r="F43" i="3"/>
  <c r="L44" i="3"/>
  <c r="L46" i="3"/>
  <c r="L47" i="3"/>
  <c r="L47" i="6"/>
  <c r="L48" i="3"/>
  <c r="L49" i="3"/>
  <c r="G50" i="3"/>
  <c r="G60" i="3"/>
  <c r="H62" i="3"/>
  <c r="R64" i="3"/>
  <c r="C64" i="3"/>
  <c r="H64" i="3"/>
  <c r="AW18" i="4"/>
  <c r="AW17" i="4"/>
  <c r="AW16" i="4"/>
  <c r="AW15" i="4"/>
  <c r="AW14" i="4"/>
  <c r="W6" i="4"/>
  <c r="I6" i="4"/>
  <c r="AT25" i="4"/>
  <c r="D19" i="4"/>
  <c r="D20" i="4"/>
  <c r="D25" i="4"/>
  <c r="D26" i="4"/>
  <c r="D27" i="4"/>
  <c r="E32" i="4"/>
  <c r="H32" i="4"/>
  <c r="E33" i="4"/>
  <c r="H33" i="4"/>
  <c r="E34" i="4"/>
  <c r="H34" i="4"/>
  <c r="L35" i="4"/>
  <c r="L36" i="4"/>
  <c r="K37" i="4"/>
  <c r="L37" i="4"/>
  <c r="F40" i="4"/>
  <c r="F41" i="4"/>
  <c r="F42" i="4"/>
  <c r="F43" i="4"/>
  <c r="L44" i="4"/>
  <c r="L47" i="4"/>
  <c r="L48" i="4"/>
  <c r="L48" i="6"/>
  <c r="L49" i="4"/>
  <c r="G50" i="4"/>
  <c r="F51" i="4"/>
  <c r="G60" i="4"/>
  <c r="H62" i="4"/>
  <c r="R64" i="4"/>
  <c r="C64" i="4"/>
  <c r="H64" i="4"/>
  <c r="AW18" i="5"/>
  <c r="AW17" i="5"/>
  <c r="AW16" i="5"/>
  <c r="AW15" i="5"/>
  <c r="AW14" i="5"/>
  <c r="W6" i="5"/>
  <c r="I6" i="5"/>
  <c r="D19" i="5"/>
  <c r="D20" i="5"/>
  <c r="D25" i="5"/>
  <c r="D26" i="5"/>
  <c r="D27" i="5"/>
  <c r="E32" i="5"/>
  <c r="H32" i="5"/>
  <c r="E33" i="5"/>
  <c r="H33" i="5"/>
  <c r="E34" i="5"/>
  <c r="H34" i="5"/>
  <c r="L35" i="5"/>
  <c r="L35" i="6"/>
  <c r="L36" i="5"/>
  <c r="L36" i="6"/>
  <c r="K37" i="5"/>
  <c r="L37" i="5"/>
  <c r="F40" i="5"/>
  <c r="F41" i="5"/>
  <c r="F42" i="5"/>
  <c r="F43" i="5"/>
  <c r="L46" i="5"/>
  <c r="L47" i="5"/>
  <c r="L48" i="5"/>
  <c r="L49" i="5"/>
  <c r="L49" i="6"/>
  <c r="G50" i="5"/>
  <c r="F51" i="5"/>
  <c r="G60" i="5"/>
  <c r="H62" i="5"/>
  <c r="H64" i="5"/>
  <c r="K51" i="6"/>
  <c r="K50" i="6"/>
  <c r="K46" i="6"/>
  <c r="H67" i="6"/>
  <c r="M6" i="6"/>
  <c r="I6" i="6"/>
  <c r="E10" i="6"/>
  <c r="I14" i="6"/>
  <c r="J14" i="6"/>
  <c r="K14" i="6"/>
  <c r="D15" i="6"/>
  <c r="I15" i="6"/>
  <c r="J15" i="6"/>
  <c r="K15" i="6"/>
  <c r="D16" i="6"/>
  <c r="I16" i="6"/>
  <c r="J16" i="6"/>
  <c r="K16" i="6"/>
  <c r="D17" i="6"/>
  <c r="I17" i="6"/>
  <c r="J17" i="6"/>
  <c r="K17" i="6"/>
  <c r="D18" i="6"/>
  <c r="I18" i="6"/>
  <c r="J18" i="6"/>
  <c r="K18" i="6"/>
  <c r="D19" i="6"/>
  <c r="AE19" i="6"/>
  <c r="AN19" i="6"/>
  <c r="AO19" i="6"/>
  <c r="AP19" i="6"/>
  <c r="AQ19" i="6"/>
  <c r="AR19" i="6"/>
  <c r="AS19" i="6"/>
  <c r="D22" i="6"/>
  <c r="I22" i="6"/>
  <c r="J22" i="6"/>
  <c r="K22" i="6"/>
  <c r="AE22" i="6"/>
  <c r="D23" i="6"/>
  <c r="AE23" i="6"/>
  <c r="D24" i="6"/>
  <c r="D25" i="6"/>
  <c r="D26" i="6"/>
  <c r="AE26" i="6"/>
  <c r="D27" i="6"/>
  <c r="E32" i="6"/>
  <c r="H32" i="6"/>
  <c r="E33" i="6"/>
  <c r="H33" i="6"/>
  <c r="E34" i="6"/>
  <c r="H34" i="6"/>
  <c r="F40" i="6"/>
  <c r="F41" i="6"/>
  <c r="F42" i="6"/>
  <c r="F43" i="6"/>
  <c r="G50" i="6"/>
  <c r="F51" i="6"/>
  <c r="S53" i="6"/>
  <c r="H62" i="6"/>
  <c r="H64" i="6"/>
  <c r="W6" i="1"/>
  <c r="R15" i="3"/>
  <c r="R16" i="3"/>
  <c r="D16" i="3"/>
  <c r="L58" i="6"/>
  <c r="R64" i="5"/>
  <c r="C64" i="5"/>
  <c r="C64" i="6"/>
  <c r="L51" i="1"/>
  <c r="R18" i="3"/>
  <c r="D18" i="3"/>
  <c r="AJ17" i="5"/>
  <c r="L50" i="1"/>
  <c r="D15" i="3"/>
  <c r="R15" i="4"/>
  <c r="D15" i="4"/>
  <c r="R16" i="4"/>
  <c r="R16" i="5"/>
  <c r="D16" i="5"/>
  <c r="AU14" i="1"/>
  <c r="L50" i="5"/>
  <c r="K19" i="2"/>
  <c r="K20" i="2"/>
  <c r="I19" i="2"/>
  <c r="D16" i="4"/>
  <c r="AE16" i="1"/>
  <c r="L16" i="1"/>
  <c r="L27" i="1"/>
  <c r="AE26" i="1"/>
  <c r="L26" i="1"/>
  <c r="AF21" i="2"/>
  <c r="L22" i="1"/>
  <c r="AE18" i="1"/>
  <c r="L18" i="1"/>
  <c r="AU15" i="1"/>
  <c r="E10" i="2"/>
  <c r="D14" i="6"/>
  <c r="R14" i="2"/>
  <c r="R14" i="3"/>
  <c r="D14" i="2"/>
  <c r="J55" i="6"/>
  <c r="AD23" i="1"/>
  <c r="L24" i="1"/>
  <c r="S4" i="5"/>
  <c r="K55" i="6"/>
  <c r="I55" i="6"/>
  <c r="F55" i="3"/>
  <c r="AE23" i="1"/>
  <c r="V14" i="3"/>
  <c r="T14" i="4"/>
  <c r="T14" i="5"/>
  <c r="D14" i="3"/>
  <c r="R14" i="4"/>
  <c r="R10" i="4"/>
  <c r="E10" i="3"/>
  <c r="R62" i="3"/>
  <c r="C62" i="3"/>
  <c r="L46" i="6"/>
  <c r="AE21" i="2"/>
  <c r="L22" i="2"/>
  <c r="AD21" i="3"/>
  <c r="R17" i="4"/>
  <c r="R17" i="5"/>
  <c r="D17" i="5"/>
  <c r="G60" i="6"/>
  <c r="K19" i="6"/>
  <c r="I19" i="6"/>
  <c r="I20" i="6"/>
  <c r="J20" i="2"/>
  <c r="I19" i="1"/>
  <c r="I20" i="1"/>
  <c r="I19" i="4"/>
  <c r="I20" i="4"/>
  <c r="AF55" i="3"/>
  <c r="S50" i="3"/>
  <c r="AF68" i="4"/>
  <c r="S51" i="4"/>
  <c r="L51" i="4"/>
  <c r="AL14" i="2"/>
  <c r="AD22" i="1"/>
  <c r="AE22" i="1"/>
  <c r="AE24" i="1"/>
  <c r="AK24" i="1"/>
  <c r="K20" i="5"/>
  <c r="L17" i="1"/>
  <c r="S52" i="4"/>
  <c r="L52" i="4"/>
  <c r="L37" i="6"/>
  <c r="AF68" i="5"/>
  <c r="S51" i="5"/>
  <c r="L51" i="5"/>
  <c r="L51" i="6"/>
  <c r="AL17" i="2"/>
  <c r="T18" i="3"/>
  <c r="T18" i="4"/>
  <c r="T18" i="5"/>
  <c r="V23" i="2"/>
  <c r="AE25" i="1"/>
  <c r="K20" i="3"/>
  <c r="J19" i="6"/>
  <c r="K19" i="1"/>
  <c r="K20" i="1"/>
  <c r="AF55" i="2"/>
  <c r="S50" i="2"/>
  <c r="L50" i="2"/>
  <c r="AD14" i="1"/>
  <c r="AE14" i="1"/>
  <c r="W21" i="3"/>
  <c r="V25" i="3"/>
  <c r="AE29" i="6"/>
  <c r="K20" i="6"/>
  <c r="AA7" i="3"/>
  <c r="L6" i="2"/>
  <c r="X7" i="3"/>
  <c r="J6" i="2"/>
  <c r="I20" i="3"/>
  <c r="R18" i="4"/>
  <c r="J20" i="1"/>
  <c r="I20" i="5"/>
  <c r="AM17" i="3"/>
  <c r="AI17" i="4"/>
  <c r="AL17" i="3"/>
  <c r="AI14" i="4"/>
  <c r="S22" i="5"/>
  <c r="V22" i="4"/>
  <c r="W22" i="4"/>
  <c r="W23" i="3"/>
  <c r="V23" i="3"/>
  <c r="S23" i="4"/>
  <c r="AD19" i="1"/>
  <c r="L19" i="1"/>
  <c r="S27" i="4"/>
  <c r="V27" i="3"/>
  <c r="AD27" i="3"/>
  <c r="L27" i="3"/>
  <c r="W27" i="3"/>
  <c r="W18" i="3"/>
  <c r="S18" i="4"/>
  <c r="V18" i="3"/>
  <c r="V25" i="4"/>
  <c r="S25" i="5"/>
  <c r="W25" i="4"/>
  <c r="J20" i="6"/>
  <c r="J20" i="5"/>
  <c r="S26" i="4"/>
  <c r="V26" i="3"/>
  <c r="W26" i="3"/>
  <c r="S17" i="5"/>
  <c r="S16" i="4"/>
  <c r="F55" i="5"/>
  <c r="R15" i="5"/>
  <c r="D15" i="5"/>
  <c r="D17" i="4"/>
  <c r="J20" i="4"/>
  <c r="AI18" i="4"/>
  <c r="AI15" i="4"/>
  <c r="AM15" i="3"/>
  <c r="W24" i="3"/>
  <c r="V24" i="3"/>
  <c r="S24" i="4"/>
  <c r="AJ16" i="3"/>
  <c r="AJ16" i="4"/>
  <c r="AJ16" i="5"/>
  <c r="AM17" i="2"/>
  <c r="AT17" i="2"/>
  <c r="AU17" i="2"/>
  <c r="AL16" i="2"/>
  <c r="AT16" i="2"/>
  <c r="AU16" i="2"/>
  <c r="W18" i="2"/>
  <c r="AD18" i="2"/>
  <c r="V17" i="2"/>
  <c r="AD17" i="2"/>
  <c r="V22" i="2"/>
  <c r="AD22" i="2"/>
  <c r="AI16" i="4"/>
  <c r="W14" i="2"/>
  <c r="S21" i="4"/>
  <c r="W25" i="2"/>
  <c r="AE25" i="2"/>
  <c r="W25" i="3"/>
  <c r="W26" i="2"/>
  <c r="AD26" i="2"/>
  <c r="AM18" i="2"/>
  <c r="AT18" i="2"/>
  <c r="AU18" i="2"/>
  <c r="AM14" i="2"/>
  <c r="AT14" i="2"/>
  <c r="W23" i="2"/>
  <c r="AJ18" i="3"/>
  <c r="AJ18" i="4"/>
  <c r="AJ18" i="5"/>
  <c r="AJ14" i="3"/>
  <c r="AJ14" i="4"/>
  <c r="AJ14" i="5"/>
  <c r="W27" i="2"/>
  <c r="AD27" i="2"/>
  <c r="AM15" i="2"/>
  <c r="AT15" i="2"/>
  <c r="AU15" i="2"/>
  <c r="W16" i="2"/>
  <c r="AD16" i="2"/>
  <c r="W22" i="3"/>
  <c r="AD22" i="3"/>
  <c r="AD15" i="1"/>
  <c r="AD20" i="1"/>
  <c r="V24" i="2"/>
  <c r="AD24" i="2"/>
  <c r="AJ15" i="3"/>
  <c r="AJ15" i="4"/>
  <c r="AJ15" i="5"/>
  <c r="T17" i="3"/>
  <c r="T16" i="3"/>
  <c r="T16" i="4"/>
  <c r="T16" i="5"/>
  <c r="S14" i="5"/>
  <c r="V14" i="4"/>
  <c r="W14" i="4"/>
  <c r="L14" i="1"/>
  <c r="W14" i="3"/>
  <c r="AD14" i="3"/>
  <c r="V14" i="2"/>
  <c r="L23" i="1"/>
  <c r="V15" i="3"/>
  <c r="W15" i="3"/>
  <c r="T15" i="4"/>
  <c r="AE15" i="1"/>
  <c r="W15" i="2"/>
  <c r="V15" i="2"/>
  <c r="AE19" i="1"/>
  <c r="AD28" i="1"/>
  <c r="L28" i="1"/>
  <c r="AK23" i="1"/>
  <c r="AE29" i="1"/>
  <c r="L29" i="1"/>
  <c r="L27" i="2"/>
  <c r="AE27" i="2"/>
  <c r="AE23" i="2"/>
  <c r="AD25" i="3"/>
  <c r="L25" i="3"/>
  <c r="AE23" i="3"/>
  <c r="AM14" i="3"/>
  <c r="R10" i="5"/>
  <c r="E10" i="4"/>
  <c r="R62" i="4"/>
  <c r="C62" i="4"/>
  <c r="AE21" i="3"/>
  <c r="L22" i="3"/>
  <c r="D14" i="4"/>
  <c r="R14" i="5"/>
  <c r="D14" i="5"/>
  <c r="AD25" i="2"/>
  <c r="L25" i="2"/>
  <c r="AL14" i="3"/>
  <c r="S52" i="5"/>
  <c r="L52" i="5"/>
  <c r="L50" i="3"/>
  <c r="L50" i="6"/>
  <c r="S52" i="3"/>
  <c r="L52" i="3"/>
  <c r="AE24" i="3"/>
  <c r="AK24" i="3"/>
  <c r="S52" i="2"/>
  <c r="L52" i="2"/>
  <c r="AA7" i="4"/>
  <c r="L6" i="3"/>
  <c r="X7" i="4"/>
  <c r="J6" i="3"/>
  <c r="L16" i="2"/>
  <c r="AE16" i="2"/>
  <c r="L26" i="2"/>
  <c r="AE26" i="2"/>
  <c r="AE18" i="2"/>
  <c r="L18" i="2"/>
  <c r="AD19" i="2"/>
  <c r="L19" i="2"/>
  <c r="AU14" i="2"/>
  <c r="AE19" i="2"/>
  <c r="AL18" i="3"/>
  <c r="AD26" i="3"/>
  <c r="L15" i="1"/>
  <c r="AD14" i="2"/>
  <c r="L14" i="2"/>
  <c r="AE22" i="2"/>
  <c r="L23" i="2"/>
  <c r="W24" i="4"/>
  <c r="V24" i="4"/>
  <c r="AD24" i="4"/>
  <c r="S24" i="5"/>
  <c r="AL15" i="3"/>
  <c r="AT15" i="3"/>
  <c r="AU15" i="3"/>
  <c r="AI18" i="5"/>
  <c r="AL18" i="4"/>
  <c r="AT18" i="4"/>
  <c r="AU18" i="4"/>
  <c r="AM18" i="4"/>
  <c r="W16" i="3"/>
  <c r="S26" i="5"/>
  <c r="V26" i="4"/>
  <c r="AD26" i="4"/>
  <c r="W26" i="4"/>
  <c r="AD25" i="4"/>
  <c r="L25" i="4"/>
  <c r="AL16" i="3"/>
  <c r="S23" i="5"/>
  <c r="W23" i="4"/>
  <c r="V23" i="4"/>
  <c r="AD22" i="4"/>
  <c r="AI14" i="5"/>
  <c r="AL14" i="4"/>
  <c r="AT14" i="4"/>
  <c r="AM14" i="4"/>
  <c r="AM18" i="3"/>
  <c r="AI16" i="5"/>
  <c r="AM16" i="4"/>
  <c r="AE22" i="3"/>
  <c r="L23" i="3"/>
  <c r="S27" i="5"/>
  <c r="V27" i="4"/>
  <c r="W27" i="4"/>
  <c r="AE25" i="3"/>
  <c r="AE27" i="3"/>
  <c r="AM16" i="3"/>
  <c r="S21" i="5"/>
  <c r="W21" i="4"/>
  <c r="V21" i="4"/>
  <c r="AE17" i="2"/>
  <c r="L17" i="2"/>
  <c r="AD24" i="3"/>
  <c r="AI15" i="5"/>
  <c r="AL15" i="4"/>
  <c r="AM15" i="4"/>
  <c r="V16" i="3"/>
  <c r="AD16" i="3"/>
  <c r="AD23" i="2"/>
  <c r="L24" i="2"/>
  <c r="AD18" i="3"/>
  <c r="AD23" i="3"/>
  <c r="V22" i="5"/>
  <c r="W22" i="5"/>
  <c r="AT17" i="3"/>
  <c r="AU17" i="3"/>
  <c r="D18" i="4"/>
  <c r="R18" i="5"/>
  <c r="D18" i="5"/>
  <c r="AE24" i="2"/>
  <c r="AK24" i="2"/>
  <c r="AU24" i="2"/>
  <c r="W18" i="4"/>
  <c r="S18" i="5"/>
  <c r="V18" i="4"/>
  <c r="AM17" i="4"/>
  <c r="AI17" i="5"/>
  <c r="AL17" i="4"/>
  <c r="S16" i="5"/>
  <c r="V16" i="4"/>
  <c r="W16" i="4"/>
  <c r="V17" i="3"/>
  <c r="W17" i="3"/>
  <c r="T17" i="4"/>
  <c r="V25" i="5"/>
  <c r="W25" i="5"/>
  <c r="AT14" i="3"/>
  <c r="L20" i="1"/>
  <c r="AE14" i="3"/>
  <c r="L14" i="3"/>
  <c r="AD14" i="4"/>
  <c r="W14" i="5"/>
  <c r="V14" i="5"/>
  <c r="AE25" i="4"/>
  <c r="W15" i="4"/>
  <c r="T15" i="5"/>
  <c r="V15" i="4"/>
  <c r="AD15" i="2"/>
  <c r="AD15" i="3"/>
  <c r="AE23" i="4"/>
  <c r="AK23" i="3"/>
  <c r="AK23" i="2"/>
  <c r="AD30" i="1"/>
  <c r="S53" i="1"/>
  <c r="S55" i="1"/>
  <c r="L67" i="1"/>
  <c r="L52" i="6"/>
  <c r="AE25" i="5"/>
  <c r="E10" i="5"/>
  <c r="R62" i="5"/>
  <c r="C62" i="5"/>
  <c r="AD15" i="4"/>
  <c r="AE14" i="2"/>
  <c r="AD16" i="4"/>
  <c r="AD21" i="4"/>
  <c r="AE21" i="4"/>
  <c r="AD18" i="4"/>
  <c r="AA7" i="5"/>
  <c r="L6" i="5"/>
  <c r="L6" i="4"/>
  <c r="X7" i="5"/>
  <c r="J6" i="5"/>
  <c r="J6" i="4"/>
  <c r="T17" i="5"/>
  <c r="W17" i="4"/>
  <c r="V17" i="4"/>
  <c r="AU14" i="3"/>
  <c r="V16" i="5"/>
  <c r="AD16" i="5"/>
  <c r="W16" i="5"/>
  <c r="AT15" i="4"/>
  <c r="AU15" i="4"/>
  <c r="W23" i="5"/>
  <c r="V23" i="5"/>
  <c r="AD23" i="5"/>
  <c r="AD17" i="3"/>
  <c r="AT17" i="4"/>
  <c r="AU17" i="4"/>
  <c r="V18" i="5"/>
  <c r="W18" i="5"/>
  <c r="AL15" i="5"/>
  <c r="AM15" i="5"/>
  <c r="AD27" i="4"/>
  <c r="L27" i="4"/>
  <c r="AE22" i="4"/>
  <c r="L23" i="4"/>
  <c r="AT16" i="3"/>
  <c r="AU16" i="3"/>
  <c r="W26" i="5"/>
  <c r="V26" i="5"/>
  <c r="AM18" i="5"/>
  <c r="AL18" i="5"/>
  <c r="AE24" i="4"/>
  <c r="AK24" i="4"/>
  <c r="AE16" i="4"/>
  <c r="L16" i="4"/>
  <c r="AE18" i="4"/>
  <c r="L18" i="4"/>
  <c r="AD25" i="5"/>
  <c r="L25" i="5"/>
  <c r="L25" i="6"/>
  <c r="AL17" i="5"/>
  <c r="AM17" i="5"/>
  <c r="AE18" i="3"/>
  <c r="L18" i="3"/>
  <c r="AE16" i="3"/>
  <c r="L16" i="3"/>
  <c r="L24" i="3"/>
  <c r="V27" i="5"/>
  <c r="W27" i="5"/>
  <c r="AT16" i="4"/>
  <c r="AU16" i="4"/>
  <c r="AD23" i="4"/>
  <c r="L24" i="4"/>
  <c r="AE26" i="3"/>
  <c r="L26" i="3"/>
  <c r="V21" i="5"/>
  <c r="W21" i="5"/>
  <c r="AL16" i="5"/>
  <c r="AM16" i="5"/>
  <c r="AU14" i="4"/>
  <c r="W24" i="5"/>
  <c r="V24" i="5"/>
  <c r="AT18" i="3"/>
  <c r="AU18" i="3"/>
  <c r="AD22" i="5"/>
  <c r="AM14" i="5"/>
  <c r="AL14" i="5"/>
  <c r="L26" i="4"/>
  <c r="AE26" i="4"/>
  <c r="AD14" i="5"/>
  <c r="AE14" i="4"/>
  <c r="L14" i="4"/>
  <c r="L30" i="1"/>
  <c r="AD28" i="2"/>
  <c r="L15" i="2"/>
  <c r="L20" i="2"/>
  <c r="AE15" i="2"/>
  <c r="AD20" i="2"/>
  <c r="L15" i="4"/>
  <c r="AE15" i="4"/>
  <c r="V15" i="5"/>
  <c r="W15" i="5"/>
  <c r="AE15" i="3"/>
  <c r="L15" i="3"/>
  <c r="AE29" i="2"/>
  <c r="L29" i="2"/>
  <c r="L53" i="1"/>
  <c r="S56" i="1"/>
  <c r="L56" i="1"/>
  <c r="AK23" i="4"/>
  <c r="AD19" i="4"/>
  <c r="L19" i="4"/>
  <c r="AT18" i="5"/>
  <c r="AU18" i="5"/>
  <c r="L22" i="4"/>
  <c r="AE24" i="5"/>
  <c r="AK24" i="5"/>
  <c r="AT16" i="5"/>
  <c r="AU16" i="5"/>
  <c r="AD27" i="5"/>
  <c r="AD26" i="5"/>
  <c r="AE19" i="4"/>
  <c r="AE19" i="3"/>
  <c r="AD18" i="5"/>
  <c r="AD21" i="5"/>
  <c r="AD19" i="3"/>
  <c r="AE27" i="5"/>
  <c r="L27" i="5"/>
  <c r="L27" i="6"/>
  <c r="AE22" i="5"/>
  <c r="L23" i="5"/>
  <c r="L23" i="6"/>
  <c r="AE23" i="5"/>
  <c r="AT14" i="5"/>
  <c r="AD24" i="5"/>
  <c r="L24" i="5"/>
  <c r="L24" i="6"/>
  <c r="AT17" i="5"/>
  <c r="AU17" i="5"/>
  <c r="AE27" i="4"/>
  <c r="AT15" i="5"/>
  <c r="AU15" i="5"/>
  <c r="AE17" i="3"/>
  <c r="AE29" i="3"/>
  <c r="L17" i="3"/>
  <c r="AD17" i="4"/>
  <c r="AE26" i="5"/>
  <c r="L26" i="5"/>
  <c r="L26" i="6"/>
  <c r="L16" i="5"/>
  <c r="L16" i="6"/>
  <c r="AE16" i="5"/>
  <c r="W17" i="5"/>
  <c r="V17" i="5"/>
  <c r="AD17" i="5"/>
  <c r="L14" i="5"/>
  <c r="L14" i="6"/>
  <c r="AE14" i="5"/>
  <c r="L28" i="2"/>
  <c r="AD15" i="5"/>
  <c r="S57" i="1"/>
  <c r="L57" i="1"/>
  <c r="AK23" i="5"/>
  <c r="AD30" i="2"/>
  <c r="S53" i="2"/>
  <c r="S55" i="2"/>
  <c r="L30" i="2"/>
  <c r="L29" i="3"/>
  <c r="AD19" i="5"/>
  <c r="L19" i="5"/>
  <c r="AU14" i="5"/>
  <c r="AE19" i="5"/>
  <c r="L19" i="3"/>
  <c r="L20" i="3"/>
  <c r="AD28" i="3"/>
  <c r="AD20" i="3"/>
  <c r="AE17" i="5"/>
  <c r="L17" i="5"/>
  <c r="AE17" i="4"/>
  <c r="L17" i="4"/>
  <c r="L20" i="4"/>
  <c r="AD20" i="4"/>
  <c r="AD28" i="4"/>
  <c r="AE21" i="5"/>
  <c r="L22" i="5"/>
  <c r="L22" i="6"/>
  <c r="L18" i="5"/>
  <c r="L18" i="6"/>
  <c r="AE18" i="5"/>
  <c r="L15" i="5"/>
  <c r="AE15" i="5"/>
  <c r="AD20" i="5"/>
  <c r="AE29" i="5"/>
  <c r="L29" i="5"/>
  <c r="AE29" i="4"/>
  <c r="L29" i="4"/>
  <c r="S59" i="1"/>
  <c r="V34" i="1"/>
  <c r="L53" i="2"/>
  <c r="L19" i="6"/>
  <c r="L28" i="4"/>
  <c r="L17" i="6"/>
  <c r="AD28" i="5"/>
  <c r="L28" i="5"/>
  <c r="AD30" i="3"/>
  <c r="S53" i="3"/>
  <c r="L28" i="3"/>
  <c r="L30" i="3"/>
  <c r="L20" i="5"/>
  <c r="L20" i="6"/>
  <c r="L15" i="6"/>
  <c r="S56" i="2"/>
  <c r="L67" i="2"/>
  <c r="L29" i="6"/>
  <c r="AD30" i="4"/>
  <c r="S53" i="4"/>
  <c r="S55" i="4"/>
  <c r="L30" i="4"/>
  <c r="V59" i="1"/>
  <c r="V8" i="1"/>
  <c r="L59" i="1"/>
  <c r="L28" i="6"/>
  <c r="AD30" i="5"/>
  <c r="S53" i="5"/>
  <c r="L53" i="5"/>
  <c r="L53" i="3"/>
  <c r="S55" i="3"/>
  <c r="L30" i="5"/>
  <c r="L56" i="2"/>
  <c r="S57" i="2"/>
  <c r="L30" i="6"/>
  <c r="L53" i="6"/>
  <c r="L53" i="4"/>
  <c r="S55" i="5"/>
  <c r="S56" i="5"/>
  <c r="L67" i="3"/>
  <c r="S56" i="3"/>
  <c r="S56" i="4"/>
  <c r="L67" i="4"/>
  <c r="L57" i="2"/>
  <c r="S59" i="2"/>
  <c r="L68" i="6"/>
  <c r="L66" i="5"/>
  <c r="L56" i="4"/>
  <c r="S57" i="4"/>
  <c r="S57" i="3"/>
  <c r="L56" i="3"/>
  <c r="L59" i="2"/>
  <c r="V59" i="2"/>
  <c r="V33" i="2"/>
  <c r="V8" i="2"/>
  <c r="L56" i="5"/>
  <c r="S57" i="5"/>
  <c r="L56" i="6"/>
  <c r="L57" i="3"/>
  <c r="S59" i="3"/>
  <c r="L57" i="4"/>
  <c r="S59" i="4"/>
  <c r="S59" i="5"/>
  <c r="L57" i="5"/>
  <c r="V59" i="4"/>
  <c r="V34" i="4"/>
  <c r="L59" i="4"/>
  <c r="V8" i="4"/>
  <c r="V8" i="3"/>
  <c r="V59" i="3"/>
  <c r="L59" i="3"/>
  <c r="V34" i="3"/>
  <c r="L57" i="6"/>
  <c r="L59" i="6"/>
  <c r="W8" i="1"/>
  <c r="V8" i="5"/>
  <c r="V59" i="5"/>
  <c r="V34" i="5"/>
  <c r="L59" i="5"/>
  <c r="W8" i="3"/>
  <c r="W59" i="3"/>
  <c r="W34" i="1"/>
  <c r="W34" i="4"/>
  <c r="W59" i="4"/>
  <c r="W34" i="3"/>
  <c r="W8" i="5"/>
  <c r="R10" i="6"/>
  <c r="W59" i="2"/>
  <c r="W59" i="1"/>
  <c r="W8" i="2"/>
  <c r="W59" i="5"/>
  <c r="W8" i="4"/>
  <c r="W34" i="5"/>
  <c r="W33" i="2"/>
</calcChain>
</file>

<file path=xl/sharedStrings.xml><?xml version="1.0" encoding="utf-8"?>
<sst xmlns="http://schemas.openxmlformats.org/spreadsheetml/2006/main" count="1613" uniqueCount="258">
  <si>
    <t>OFFICE OF RES #:</t>
  </si>
  <si>
    <t>INST REP:</t>
  </si>
  <si>
    <t>OVERHEAD % TO BE USED:</t>
  </si>
  <si>
    <t>YEAR 1 BUDGET</t>
  </si>
  <si>
    <t>(INSTITUTIONAL REP SIGNING 1030s)</t>
  </si>
  <si>
    <t xml:space="preserve"> </t>
  </si>
  <si>
    <t>Hrs:</t>
  </si>
  <si>
    <t>Decimal Month:</t>
  </si>
  <si>
    <t>ENTER DATA IN GREEN BOXES!!!</t>
  </si>
  <si>
    <t>PROJ YR:</t>
  </si>
  <si>
    <t>Personnel Inflation %/YR:</t>
  </si>
  <si>
    <t>%</t>
  </si>
  <si>
    <t xml:space="preserve">PROJECT TOTAL </t>
  </si>
  <si>
    <t>OTHER  PERSONNEL LISTED ON BUDGET PAGE:</t>
  </si>
  <si>
    <t xml:space="preserve">  PRINCIPLE INVESTIGATOR:</t>
  </si>
  <si>
    <t xml:space="preserve">  (this year)</t>
  </si>
  <si>
    <t>(All years)</t>
  </si>
  <si>
    <t>(ZEROS WILL NOT SHOW.)</t>
  </si>
  <si>
    <t>Funds</t>
  </si>
  <si>
    <t>PERIOD 1</t>
  </si>
  <si>
    <t>PERIOD2</t>
  </si>
  <si>
    <t>MOS.</t>
  </si>
  <si>
    <t>SUB</t>
  </si>
  <si>
    <t xml:space="preserve">      Person-months</t>
  </si>
  <si>
    <t>Requested By</t>
  </si>
  <si>
    <t>(PERIOD</t>
  </si>
  <si>
    <t>1)</t>
  </si>
  <si>
    <t>2)</t>
  </si>
  <si>
    <t>TOTAL</t>
  </si>
  <si>
    <t>CAL</t>
  </si>
  <si>
    <t>SUMR</t>
  </si>
  <si>
    <t>Proposer</t>
  </si>
  <si>
    <t>SENIOR PERSONNEL:</t>
  </si>
  <si>
    <t>SALARY</t>
  </si>
  <si>
    <t>MO RATE</t>
  </si>
  <si>
    <t>CAL.</t>
  </si>
  <si>
    <t>ACAD.</t>
  </si>
  <si>
    <t>BENE $</t>
  </si>
  <si>
    <t xml:space="preserve">   1.</t>
  </si>
  <si>
    <t>A1</t>
  </si>
  <si>
    <t>PI 1</t>
  </si>
  <si>
    <t>OT 1</t>
  </si>
  <si>
    <t xml:space="preserve">   2.</t>
  </si>
  <si>
    <t>A2</t>
  </si>
  <si>
    <t>PI 2</t>
  </si>
  <si>
    <t>OT 2</t>
  </si>
  <si>
    <t xml:space="preserve">   3.</t>
  </si>
  <si>
    <t>A3</t>
  </si>
  <si>
    <t>PI 3</t>
  </si>
  <si>
    <t>OT 3</t>
  </si>
  <si>
    <t xml:space="preserve">   4.</t>
  </si>
  <si>
    <t>A4</t>
  </si>
  <si>
    <t>PI 4</t>
  </si>
  <si>
    <t>OT 4</t>
  </si>
  <si>
    <t xml:space="preserve">   5.</t>
  </si>
  <si>
    <t>A5</t>
  </si>
  <si>
    <t>PI 5</t>
  </si>
  <si>
    <t>OT 5</t>
  </si>
  <si>
    <t xml:space="preserve">   6. (</t>
  </si>
  <si>
    <t>A6</t>
  </si>
  <si>
    <t>OTHERS LIST ON BUDGET PG</t>
  </si>
  <si>
    <t>(PLACE #S IN TABLE TO FAR RIGHT)</t>
  </si>
  <si>
    <t>TOTAL SAL  // BENES OTHERS:</t>
  </si>
  <si>
    <t xml:space="preserve">   7. (</t>
  </si>
  <si>
    <t>) TOTAL SENIOR PERSONNEL (1-6)</t>
  </si>
  <si>
    <t>A7</t>
  </si>
  <si>
    <t>TOTAL SENIOR PERSONNEL</t>
  </si>
  <si>
    <t>NA</t>
  </si>
  <si>
    <t>TOT SAL SENIOR PER:</t>
  </si>
  <si>
    <t xml:space="preserve"> B. OTHER PERSONNEL (SHOW NUMBERS IN BRACKETS)</t>
  </si>
  <si>
    <t xml:space="preserve">   1. (</t>
  </si>
  <si>
    <t>B1</t>
  </si>
  <si>
    <t># POST DOCTORAL ASSOCIATES</t>
  </si>
  <si>
    <t xml:space="preserve">   2. (</t>
  </si>
  <si>
    <t>) OTHER PROFESSIONALS (TECHNICIAN, PROGRAMMER, ETC.)</t>
  </si>
  <si>
    <t>B2</t>
  </si>
  <si>
    <t># OTH PROFESSIONALS</t>
  </si>
  <si>
    <t xml:space="preserve">   3. (</t>
  </si>
  <si>
    <t>) GRADUATE STUDENTS</t>
  </si>
  <si>
    <t>B3</t>
  </si>
  <si>
    <t># GRAD STUDENTS</t>
  </si>
  <si>
    <t xml:space="preserve">   4. (</t>
  </si>
  <si>
    <t>) UNDERGRADUATE STUDENTS</t>
  </si>
  <si>
    <t>B4</t>
  </si>
  <si>
    <t># UNDER GRAD STUDENTS</t>
  </si>
  <si>
    <t xml:space="preserve">   5. (</t>
  </si>
  <si>
    <t>) SECRETARIAL - CLERICAL (IF CHARGED DIRECTLY)</t>
  </si>
  <si>
    <t>B5</t>
  </si>
  <si>
    <t>SECRETARIAL / CLERICAL</t>
  </si>
  <si>
    <t>) OTHER</t>
  </si>
  <si>
    <t>B6</t>
  </si>
  <si>
    <t>OTHERS</t>
  </si>
  <si>
    <t xml:space="preserve">        TOTAL SALARIES AND WAGES (A+B)</t>
  </si>
  <si>
    <t>TOTAL SALARIES &amp; WAGES</t>
  </si>
  <si>
    <t xml:space="preserve"> C. FRINGE BENEFITS (IF CHARGED AS DIRECT COSTS)</t>
  </si>
  <si>
    <t>C</t>
  </si>
  <si>
    <t>FRINGE BENEFITS</t>
  </si>
  <si>
    <t xml:space="preserve">        TOTAL SALARIES, WAGES AND FRINGE BENEFITS (A+B+C)</t>
  </si>
  <si>
    <t>TOT SAL , WAGES &amp; BENES</t>
  </si>
  <si>
    <t>D</t>
  </si>
  <si>
    <t>PERMANENT EQUIP:</t>
  </si>
  <si>
    <t>$</t>
  </si>
  <si>
    <t>PROJECT TOTAL :</t>
  </si>
  <si>
    <t>TOT PERM EQUIP.:</t>
  </si>
  <si>
    <t xml:space="preserve"> E. TRAVEL        1. DOMESTIC  (INCL. CANADA, MEXICO  AND U.S. POSSESSIONS)</t>
  </si>
  <si>
    <t>E</t>
  </si>
  <si>
    <t>TRAVEL - DOMESTIC:</t>
  </si>
  <si>
    <t xml:space="preserve">      FOREIGN:</t>
  </si>
  <si>
    <t>TO:</t>
  </si>
  <si>
    <t>F</t>
  </si>
  <si>
    <t>PARTICIPANT SUPPORT COSTS:</t>
  </si>
  <si>
    <t xml:space="preserve">     STIPENDS</t>
  </si>
  <si>
    <t xml:space="preserve">   2. TRAVEL</t>
  </si>
  <si>
    <t xml:space="preserve">     TRAVEL</t>
  </si>
  <si>
    <t xml:space="preserve">   3. SUBSISTENCE</t>
  </si>
  <si>
    <t xml:space="preserve">     SUBSISTENCE</t>
  </si>
  <si>
    <t xml:space="preserve">   4. OTHER</t>
  </si>
  <si>
    <t xml:space="preserve">     OTHER</t>
  </si>
  <si>
    <t xml:space="preserve">      (</t>
  </si>
  <si>
    <t>) TOTAL PARTICIPANT COSTS</t>
  </si>
  <si>
    <t># TOT PARTICIPANTS / COSTS:</t>
  </si>
  <si>
    <t xml:space="preserve"> G. OTHER DIRECT COSTS</t>
  </si>
  <si>
    <t xml:space="preserve">   1. MATERIALS AND SUPPLIES</t>
  </si>
  <si>
    <t>G</t>
  </si>
  <si>
    <t>MATERIALS AND SUPPLIES</t>
  </si>
  <si>
    <t>PUBLICATION/DOC/DISSEM.</t>
  </si>
  <si>
    <t xml:space="preserve">   3. CONSULTANT SERVICES</t>
  </si>
  <si>
    <t>CONSULTANT SERVICES</t>
  </si>
  <si>
    <t xml:space="preserve">   4. COMPUTER SERVICES</t>
  </si>
  <si>
    <t>COMPUTER ADPE SERVICES</t>
  </si>
  <si>
    <t xml:space="preserve">   5. SUBAWARDS</t>
  </si>
  <si>
    <t>SUBCONTRACTS</t>
  </si>
  <si>
    <t xml:space="preserve">   6. OTHER</t>
  </si>
  <si>
    <t>OTHER</t>
  </si>
  <si>
    <t>FOR:</t>
  </si>
  <si>
    <t>TOTAL OTHER DIR.  COSTS:</t>
  </si>
  <si>
    <t xml:space="preserve"> H. TOTAL DIRECT COSTS (A THROUGH G)</t>
  </si>
  <si>
    <t>TOTAL DIRECT COSTS</t>
  </si>
  <si>
    <t>H</t>
  </si>
  <si>
    <t>I</t>
  </si>
  <si>
    <t>TOTAL INDIRECT COSTS</t>
  </si>
  <si>
    <t xml:space="preserve"> J. TOTAL DIRECT AND INDIRECT COSTS(H+I)</t>
  </si>
  <si>
    <t>J</t>
  </si>
  <si>
    <t>TOT DIRECT AND INDIRECT</t>
  </si>
  <si>
    <t>K</t>
  </si>
  <si>
    <t>RESIDUAL FUNDS</t>
  </si>
  <si>
    <t xml:space="preserve"> L. AMOUNT OF THIS REQUEST (J) OR (J MINUS K)</t>
  </si>
  <si>
    <t>L</t>
  </si>
  <si>
    <t>AMT REQUESTED</t>
  </si>
  <si>
    <t>M</t>
  </si>
  <si>
    <t>COST SHARE PROPOSED</t>
  </si>
  <si>
    <t xml:space="preserve"> PI/PD TYPED NAME &amp; SIGNATURE*</t>
  </si>
  <si>
    <t xml:space="preserve"> DATE</t>
  </si>
  <si>
    <t>DATES:</t>
  </si>
  <si>
    <t xml:space="preserve">  PI TYPED NAME</t>
  </si>
  <si>
    <t>ORG. REP. TYPED NAME &amp; SIGNATURE*</t>
  </si>
  <si>
    <t>INST REP TYPED NAME</t>
  </si>
  <si>
    <t>F-1</t>
  </si>
  <si>
    <t>YEAR 2 BUDGET</t>
  </si>
  <si>
    <t xml:space="preserve">  PRINCIPAL INVESTIGATOR:</t>
  </si>
  <si>
    <t>NO #S USE 0!</t>
  </si>
  <si>
    <t xml:space="preserve"> E. TRAVEL        1. DOMESTIC  (INCL. CANADA, MEXICO AND U.S. POSSESSIONS)</t>
  </si>
  <si>
    <t xml:space="preserve"> M. COST SHARING: PROPOSED  LEVEL $</t>
  </si>
  <si>
    <t xml:space="preserve"> ORG. REP. TYPED NAME &amp; SIGNATURE*</t>
  </si>
  <si>
    <t>F-2</t>
  </si>
  <si>
    <t>YEAR 3 BUDGET</t>
  </si>
  <si>
    <t>PROJECT TOTAL:</t>
  </si>
  <si>
    <t>F-3</t>
  </si>
  <si>
    <t>YEAR 4 BUDGET</t>
  </si>
  <si>
    <t>F-4</t>
  </si>
  <si>
    <t>YEAR 5 BUDGET</t>
  </si>
  <si>
    <t>F-5</t>
  </si>
  <si>
    <t>CUMULATIVE BUDGET</t>
  </si>
  <si>
    <t xml:space="preserve">  =  # OF PROJECT YEARS:</t>
  </si>
  <si>
    <t>TOTAL PROJECT COSTS</t>
  </si>
  <si>
    <t># TOT PARTICIPANTS (FOR PARTICIPANT AREA)</t>
  </si>
  <si>
    <t>(FOR PERSONNEL PUT IN NUMBERS)</t>
  </si>
  <si>
    <t>SUPPLIES &amp; MATERIALS:</t>
  </si>
  <si>
    <t>SUBAWARDS:</t>
  </si>
  <si>
    <t>OTHER:</t>
  </si>
  <si>
    <t>F-</t>
  </si>
  <si>
    <t>ACAD</t>
  </si>
  <si>
    <t>List each separately with title.  (A.7. show number in brackets)</t>
  </si>
  <si>
    <t>) POSTDOCTORAL ASSOCIATES</t>
  </si>
  <si>
    <t xml:space="preserve">   2. PUBLICATION/DOCUMENTATION/DISSEMINATION</t>
  </si>
  <si>
    <t>List each separately with title. (A.7. show number in brackets)</t>
  </si>
  <si>
    <t xml:space="preserve">   2. PUBLICATION /DOCUMENTATION/DISSEMINATION</t>
  </si>
  <si>
    <t xml:space="preserve">   AGREED LEVEL IF DIFFERENT  $     </t>
  </si>
  <si>
    <t xml:space="preserve">           AGREED LEVEL IF DIFFERENT  $</t>
  </si>
  <si>
    <t xml:space="preserve">          AGREED LEVEL IF DIFFERENT  $</t>
  </si>
  <si>
    <t xml:space="preserve">         AGREED LEVEL IF DIFFERENT  $</t>
  </si>
  <si>
    <t xml:space="preserve">        AGREED LEVEL IF DIFFERENT  $</t>
  </si>
  <si>
    <t xml:space="preserve">                   AGREED LEVEL IF DIFFERENT  $</t>
  </si>
  <si>
    <t>MODIFIED TOTAL DIRECT COSTS:</t>
  </si>
  <si>
    <t>(USED FOR INDIRECT COSTS CALCULATIONS)</t>
  </si>
  <si>
    <t>&lt; 25,001 OVER DURATION :</t>
  </si>
  <si>
    <t>&gt; 25,000 OVER DURATION:</t>
  </si>
  <si>
    <t xml:space="preserve"> TOTAL SUBCONTRACTS THIS YEAR:</t>
  </si>
  <si>
    <t>COMPANY</t>
  </si>
  <si>
    <t>"OTHER"  ITEMS TO WHICH OVERHEAD APPLIES:</t>
  </si>
  <si>
    <t>"OTHER" ITEMS TO WHICH OVERHEAD DOESN'T APPLY</t>
  </si>
  <si>
    <t>SUBTOTALS:</t>
  </si>
  <si>
    <t>TOTAL OTHER THIS YEAR</t>
  </si>
  <si>
    <t xml:space="preserve">  </t>
  </si>
  <si>
    <t>(OF MODIFIED TOTAL DIRECT COSTS)</t>
  </si>
  <si>
    <t>ENTER UP TO THE FIRST 25K OF EACH SUBCONTRACT:</t>
  </si>
  <si>
    <t xml:space="preserve">ENTER THE AMOUNT OVER 25K HERE:             </t>
  </si>
  <si>
    <t>OVERHEAD DOES NOT APPLY TO THE AMOUNT OF ANY SUBCONTRACT  GREATER THAN $25,000.                                                                   IT ALSO DOES NOT APPLY TO EQUIPMENT AND THE FOLLOWING "OTHER" COSTS:                                                                    SCHOLARSHIPS AND FELLOWSHIPS, LEASING, RENTALS, TUITION REMISSION, PATIENT CARE COSTS OR CAPITAL EQUIPMENT OR IMPROVEMENTS TO CAPITAL EQUIPMENT (BUILDINGS).</t>
  </si>
  <si>
    <t xml:space="preserve"> K. RESIDUAL FUNDS (IF FOR FURTHER SUPPORT OF CURRENT PROJECT)</t>
  </si>
  <si>
    <t xml:space="preserve">       *SIGNATURES REQUIRED ONLY FOR REVISED BUDGET </t>
  </si>
  <si>
    <t xml:space="preserve">   2. PUBLICATION COSTS/DOCUMENTATION/DISSEMINATION</t>
  </si>
  <si>
    <t xml:space="preserve">       TOTAL OTHER DIRECT COSTS </t>
  </si>
  <si>
    <t>(List each separately with title, A.7. show number in brackets)</t>
  </si>
  <si>
    <t xml:space="preserve">       *SIGNATURES REQUIRED ONLY FOR REVISED BUDGET</t>
  </si>
  <si>
    <t>EZ</t>
  </si>
  <si>
    <t>) OTHERS (LIST INDIVIDUALLY ON BUDGET EXPLANATION PAGE)</t>
  </si>
  <si>
    <t xml:space="preserve"> F. PARTICIPANT SUPPORT COSTS</t>
  </si>
  <si>
    <t xml:space="preserve">   1. STIPENDS               $</t>
  </si>
  <si>
    <t xml:space="preserve">  I.   INDIRECT COSTS (SPECIFY RATE AND BASE)</t>
  </si>
  <si>
    <t xml:space="preserve"> TOTAL INDIRECT COSTS </t>
  </si>
  <si>
    <t xml:space="preserve">              2. FOREIGN</t>
  </si>
  <si>
    <t xml:space="preserve"> TOTAL INDIRECT COSTS</t>
  </si>
  <si>
    <t xml:space="preserve">      *SIGNATURES REQUIRED ONLY FOR REVISED BUDGET</t>
  </si>
  <si>
    <t>Manhours:</t>
  </si>
  <si>
    <t>Manhours</t>
  </si>
  <si>
    <t>Materials &amp; Supplies Breakdown:</t>
  </si>
  <si>
    <t>Yr  1</t>
  </si>
  <si>
    <t>-</t>
  </si>
  <si>
    <t>Yr 2</t>
  </si>
  <si>
    <t>Yr 3</t>
  </si>
  <si>
    <t>Yr 4</t>
  </si>
  <si>
    <t>Yr 5</t>
  </si>
  <si>
    <t># MASTERS GRAD STUDENTS</t>
  </si>
  <si>
    <r>
      <t xml:space="preserve"># </t>
    </r>
    <r>
      <rPr>
        <sz val="8"/>
        <color indexed="12"/>
        <rFont val="MS Sans Serif"/>
        <family val="2"/>
      </rPr>
      <t>PHD</t>
    </r>
    <r>
      <rPr>
        <sz val="8"/>
        <rFont val="MS Sans Serif"/>
        <family val="2"/>
      </rPr>
      <t xml:space="preserve"> </t>
    </r>
    <r>
      <rPr>
        <sz val="8"/>
        <rFont val="MS Sans Serif"/>
      </rPr>
      <t>GRADUATE STUDENTS</t>
    </r>
  </si>
  <si>
    <t xml:space="preserve">Phd / </t>
  </si>
  <si>
    <t>/</t>
  </si>
  <si>
    <t>Masters :</t>
  </si>
  <si>
    <t>=</t>
  </si>
  <si>
    <t xml:space="preserve"> (HOURS)</t>
  </si>
  <si>
    <t>OVERHEAD % :</t>
  </si>
  <si>
    <t>OVERHEAD %:</t>
  </si>
  <si>
    <t>(Yr 1)</t>
  </si>
  <si>
    <t>(Yr 2)</t>
  </si>
  <si>
    <t>(Yr 3)</t>
  </si>
  <si>
    <t>(Yr 4)</t>
  </si>
  <si>
    <t>(Yr5)</t>
  </si>
  <si>
    <t>% MTDC by year:</t>
  </si>
  <si>
    <r>
      <t xml:space="preserve">Note: Enter Zero in budget years not used on the budget sheet </t>
    </r>
    <r>
      <rPr>
        <u/>
        <sz val="10"/>
        <rFont val="MS Sans Serif"/>
        <family val="2"/>
      </rPr>
      <t xml:space="preserve">for that year </t>
    </r>
    <r>
      <rPr>
        <sz val="10"/>
        <rFont val="MS Sans Serif"/>
      </rPr>
      <t>in the overhead rate block.</t>
    </r>
  </si>
  <si>
    <t>Claims Made %</t>
  </si>
  <si>
    <t>Student Health Insurance</t>
  </si>
  <si>
    <t>PHD</t>
  </si>
  <si>
    <t>Masters</t>
  </si>
  <si>
    <t xml:space="preserve">Total </t>
  </si>
  <si>
    <t>Total</t>
  </si>
  <si>
    <t>Student Heatlh Insurance</t>
  </si>
  <si>
    <t>19-xxxx</t>
  </si>
  <si>
    <t>.</t>
  </si>
  <si>
    <t>NSF award PI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</si>
</sst>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0.0000"/>
    <numFmt numFmtId="165" formatCode="#,##0.0000"/>
    <numFmt numFmtId="166" formatCode="0.0"/>
    <numFmt numFmtId="167" formatCode="m/d/yy;@"/>
    <numFmt numFmtId="168" formatCode="0.000"/>
    <numFmt numFmtId="169" formatCode="_(&quot;$&quot;* #,##0_);_(&quot;$&quot;* \(#,##0\);_(&quot;$&quot;* &quot;-&quot;??_);_(@_)"/>
  </numFmts>
  <fonts count="24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8"/>
      <name val="MS Sans Serif"/>
    </font>
    <font>
      <b/>
      <sz val="8"/>
      <name val="MS Sans Serif"/>
    </font>
    <font>
      <sz val="12"/>
      <name val="MS Sans Serif"/>
    </font>
    <font>
      <sz val="7"/>
      <name val="MS Sans Serif"/>
    </font>
    <font>
      <b/>
      <sz val="12"/>
      <name val="MS Sans Serif"/>
    </font>
    <font>
      <sz val="6"/>
      <name val="MS Sans Serif"/>
      <family val="2"/>
    </font>
    <font>
      <sz val="13.5"/>
      <name val="MS Sans Serif"/>
    </font>
    <font>
      <sz val="8.5"/>
      <name val="MS Sans Serif"/>
      <family val="2"/>
    </font>
    <font>
      <b/>
      <sz val="12"/>
      <name val="MS Sans Serif"/>
      <family val="2"/>
    </font>
    <font>
      <b/>
      <sz val="8.5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sz val="8"/>
      <color indexed="12"/>
      <name val="MS Sans Serif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MS Sans Serif"/>
      <family val="2"/>
    </font>
    <font>
      <sz val="10"/>
      <name val="MS Sans Serif"/>
      <family val="2"/>
    </font>
    <font>
      <sz val="8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/>
    <xf numFmtId="0" fontId="4" fillId="0" borderId="0" xfId="0" applyFont="1" applyBorder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4" borderId="1" xfId="0" applyFont="1" applyFill="1" applyBorder="1" applyProtection="1">
      <protection locked="0"/>
    </xf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4" borderId="4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0" xfId="0" quotePrefix="1" applyFont="1"/>
    <xf numFmtId="166" fontId="2" fillId="0" borderId="0" xfId="0" applyNumberFormat="1" applyFont="1"/>
    <xf numFmtId="3" fontId="2" fillId="0" borderId="0" xfId="0" applyNumberFormat="1" applyFont="1"/>
    <xf numFmtId="0" fontId="3" fillId="4" borderId="5" xfId="0" applyFont="1" applyFill="1" applyBorder="1" applyProtection="1">
      <protection locked="0"/>
    </xf>
    <xf numFmtId="5" fontId="3" fillId="4" borderId="5" xfId="0" applyNumberFormat="1" applyFont="1" applyFill="1" applyBorder="1" applyProtection="1">
      <protection locked="0"/>
    </xf>
    <xf numFmtId="164" fontId="3" fillId="4" borderId="5" xfId="0" applyNumberFormat="1" applyFont="1" applyFill="1" applyBorder="1" applyProtection="1">
      <protection locked="0"/>
    </xf>
    <xf numFmtId="165" fontId="0" fillId="0" borderId="0" xfId="0" applyNumberFormat="1"/>
    <xf numFmtId="5" fontId="0" fillId="0" borderId="0" xfId="0" applyNumberFormat="1"/>
    <xf numFmtId="1" fontId="0" fillId="0" borderId="0" xfId="0" applyNumberFormat="1"/>
    <xf numFmtId="1" fontId="3" fillId="0" borderId="6" xfId="0" applyNumberFormat="1" applyFont="1" applyBorder="1"/>
    <xf numFmtId="1" fontId="3" fillId="0" borderId="7" xfId="0" applyNumberFormat="1" applyFont="1" applyBorder="1"/>
    <xf numFmtId="3" fontId="0" fillId="0" borderId="0" xfId="0" applyNumberFormat="1"/>
    <xf numFmtId="0" fontId="3" fillId="4" borderId="5" xfId="0" applyFont="1" applyFill="1" applyBorder="1" applyAlignment="1" applyProtection="1">
      <alignment horizontal="left"/>
      <protection locked="0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8" xfId="0" applyFont="1" applyBorder="1"/>
    <xf numFmtId="3" fontId="0" fillId="0" borderId="0" xfId="0" applyNumberFormat="1" applyProtection="1"/>
    <xf numFmtId="0" fontId="4" fillId="0" borderId="0" xfId="0" applyFont="1" applyFill="1"/>
    <xf numFmtId="3" fontId="3" fillId="0" borderId="0" xfId="0" applyNumberFormat="1" applyFont="1"/>
    <xf numFmtId="1" fontId="3" fillId="0" borderId="0" xfId="0" applyNumberFormat="1" applyFont="1"/>
    <xf numFmtId="0" fontId="3" fillId="4" borderId="9" xfId="0" applyFont="1" applyFill="1" applyBorder="1" applyProtection="1">
      <protection locked="0"/>
    </xf>
    <xf numFmtId="0" fontId="1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4" borderId="10" xfId="0" applyFont="1" applyFill="1" applyBorder="1" applyProtection="1">
      <protection locked="0"/>
    </xf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 applyProtection="1"/>
    <xf numFmtId="0" fontId="3" fillId="0" borderId="3" xfId="0" applyFont="1" applyBorder="1"/>
    <xf numFmtId="0" fontId="4" fillId="0" borderId="0" xfId="0" applyFont="1" applyProtection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4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5" fontId="3" fillId="0" borderId="14" xfId="0" applyNumberFormat="1" applyFont="1" applyBorder="1"/>
    <xf numFmtId="1" fontId="3" fillId="4" borderId="5" xfId="0" applyNumberFormat="1" applyFont="1" applyFill="1" applyBorder="1" applyProtection="1">
      <protection locked="0"/>
    </xf>
    <xf numFmtId="0" fontId="7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3" fillId="3" borderId="0" xfId="0" applyFont="1" applyFill="1" applyProtection="1">
      <protection locked="0"/>
    </xf>
    <xf numFmtId="0" fontId="0" fillId="5" borderId="5" xfId="0" applyFill="1" applyBorder="1"/>
    <xf numFmtId="0" fontId="3" fillId="3" borderId="0" xfId="0" applyFont="1" applyFill="1" applyAlignment="1" applyProtection="1">
      <alignment horizontal="center"/>
      <protection locked="0"/>
    </xf>
    <xf numFmtId="0" fontId="3" fillId="0" borderId="5" xfId="0" applyFont="1" applyFill="1" applyBorder="1" applyProtection="1"/>
    <xf numFmtId="0" fontId="3" fillId="0" borderId="15" xfId="0" applyFont="1" applyBorder="1"/>
    <xf numFmtId="0" fontId="0" fillId="0" borderId="0" xfId="0" applyAlignment="1">
      <alignment horizontal="right"/>
    </xf>
    <xf numFmtId="0" fontId="0" fillId="5" borderId="12" xfId="0" applyFill="1" applyBorder="1" applyProtection="1"/>
    <xf numFmtId="1" fontId="3" fillId="5" borderId="13" xfId="0" applyNumberFormat="1" applyFont="1" applyFill="1" applyBorder="1"/>
    <xf numFmtId="3" fontId="3" fillId="5" borderId="13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1" fillId="0" borderId="16" xfId="0" applyFont="1" applyBorder="1"/>
    <xf numFmtId="0" fontId="4" fillId="0" borderId="17" xfId="0" applyFont="1" applyBorder="1"/>
    <xf numFmtId="0" fontId="14" fillId="0" borderId="0" xfId="0" applyFont="1" applyAlignment="1">
      <alignment vertical="top"/>
    </xf>
    <xf numFmtId="0" fontId="14" fillId="0" borderId="0" xfId="0" applyFont="1"/>
    <xf numFmtId="0" fontId="4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3" fillId="3" borderId="5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Border="1" applyAlignment="1">
      <alignment horizontal="right"/>
    </xf>
    <xf numFmtId="166" fontId="4" fillId="0" borderId="0" xfId="0" applyNumberFormat="1" applyFont="1" applyAlignment="1">
      <alignment horizontal="center"/>
    </xf>
    <xf numFmtId="3" fontId="3" fillId="5" borderId="18" xfId="0" applyNumberFormat="1" applyFont="1" applyFill="1" applyBorder="1"/>
    <xf numFmtId="14" fontId="4" fillId="0" borderId="0" xfId="0" applyNumberFormat="1" applyFont="1"/>
    <xf numFmtId="14" fontId="12" fillId="0" borderId="0" xfId="0" applyNumberFormat="1" applyFont="1"/>
    <xf numFmtId="0" fontId="3" fillId="4" borderId="19" xfId="0" applyFont="1" applyFill="1" applyBorder="1" applyProtection="1">
      <protection locked="0"/>
    </xf>
    <xf numFmtId="5" fontId="3" fillId="4" borderId="19" xfId="0" applyNumberFormat="1" applyFont="1" applyFill="1" applyBorder="1" applyProtection="1">
      <protection locked="0"/>
    </xf>
    <xf numFmtId="164" fontId="3" fillId="4" borderId="19" xfId="0" applyNumberFormat="1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0" fontId="3" fillId="0" borderId="20" xfId="0" applyFont="1" applyBorder="1"/>
    <xf numFmtId="5" fontId="3" fillId="0" borderId="21" xfId="0" applyNumberFormat="1" applyFont="1" applyBorder="1"/>
    <xf numFmtId="0" fontId="3" fillId="0" borderId="22" xfId="0" applyFont="1" applyBorder="1" applyAlignment="1">
      <alignment horizontal="center"/>
    </xf>
    <xf numFmtId="5" fontId="3" fillId="0" borderId="22" xfId="0" applyNumberFormat="1" applyFont="1" applyBorder="1" applyAlignment="1">
      <alignment horizontal="center"/>
    </xf>
    <xf numFmtId="0" fontId="3" fillId="0" borderId="22" xfId="0" applyFont="1" applyBorder="1"/>
    <xf numFmtId="0" fontId="0" fillId="0" borderId="22" xfId="0" applyBorder="1"/>
    <xf numFmtId="3" fontId="3" fillId="0" borderId="22" xfId="0" applyNumberFormat="1" applyFont="1" applyBorder="1"/>
    <xf numFmtId="0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3" fillId="4" borderId="5" xfId="0" applyFont="1" applyFill="1" applyBorder="1" applyAlignment="1" applyProtection="1">
      <alignment horizontal="right"/>
      <protection locked="0"/>
    </xf>
    <xf numFmtId="0" fontId="18" fillId="0" borderId="0" xfId="0" applyFont="1"/>
    <xf numFmtId="0" fontId="19" fillId="0" borderId="0" xfId="0" applyFont="1"/>
    <xf numFmtId="0" fontId="0" fillId="0" borderId="0" xfId="0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3" fillId="0" borderId="0" xfId="0" quotePrefix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1" fillId="0" borderId="0" xfId="0" applyFont="1"/>
    <xf numFmtId="0" fontId="14" fillId="0" borderId="0" xfId="0" applyFont="1" applyFill="1" applyBorder="1" applyAlignment="1">
      <alignment horizontal="center"/>
    </xf>
    <xf numFmtId="168" fontId="2" fillId="0" borderId="0" xfId="0" applyNumberFormat="1" applyFont="1"/>
    <xf numFmtId="168" fontId="18" fillId="0" borderId="0" xfId="0" applyNumberFormat="1" applyFont="1"/>
    <xf numFmtId="168" fontId="22" fillId="4" borderId="5" xfId="0" applyNumberFormat="1" applyFont="1" applyFill="1" applyBorder="1" applyProtection="1">
      <protection locked="0"/>
    </xf>
    <xf numFmtId="168" fontId="22" fillId="4" borderId="19" xfId="0" applyNumberFormat="1" applyFont="1" applyFill="1" applyBorder="1" applyProtection="1">
      <protection locked="0"/>
    </xf>
    <xf numFmtId="168" fontId="23" fillId="0" borderId="0" xfId="0" applyNumberFormat="1" applyFont="1"/>
    <xf numFmtId="168" fontId="4" fillId="0" borderId="0" xfId="0" applyNumberFormat="1" applyFont="1"/>
    <xf numFmtId="168" fontId="3" fillId="4" borderId="5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23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169" fontId="0" fillId="0" borderId="5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169" fontId="0" fillId="0" borderId="5" xfId="1" applyNumberFormat="1" applyFont="1" applyBorder="1"/>
    <xf numFmtId="0" fontId="0" fillId="0" borderId="0" xfId="0" applyAlignment="1">
      <alignment vertical="center"/>
    </xf>
    <xf numFmtId="169" fontId="0" fillId="0" borderId="5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" fontId="3" fillId="0" borderId="0" xfId="0" applyNumberFormat="1" applyFont="1" applyAlignment="1">
      <alignment vertical="center"/>
    </xf>
    <xf numFmtId="169" fontId="0" fillId="0" borderId="5" xfId="0" applyNumberFormat="1" applyBorder="1" applyAlignment="1">
      <alignment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3" fillId="0" borderId="2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5" borderId="2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 wrapText="1"/>
    </xf>
    <xf numFmtId="0" fontId="3" fillId="5" borderId="2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5" fillId="3" borderId="5" xfId="0" applyFont="1" applyFill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</xf>
    <xf numFmtId="0" fontId="16" fillId="0" borderId="26" xfId="0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/>
      <protection locked="0"/>
    </xf>
    <xf numFmtId="0" fontId="0" fillId="5" borderId="2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6" fillId="0" borderId="6" xfId="0" applyFont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16" fillId="5" borderId="2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5" fillId="5" borderId="5" xfId="0" applyFont="1" applyFill="1" applyBorder="1" applyAlignment="1" applyProtection="1">
      <alignment horizontal="center"/>
    </xf>
    <xf numFmtId="0" fontId="15" fillId="0" borderId="27" xfId="0" applyFont="1" applyFill="1" applyBorder="1" applyAlignment="1" applyProtection="1">
      <alignment horizontal="center" wrapText="1"/>
    </xf>
    <xf numFmtId="0" fontId="15" fillId="0" borderId="7" xfId="0" applyFont="1" applyFill="1" applyBorder="1" applyAlignment="1" applyProtection="1">
      <alignment horizontal="center" wrapText="1"/>
    </xf>
    <xf numFmtId="0" fontId="15" fillId="0" borderId="9" xfId="0" applyFont="1" applyFill="1" applyBorder="1" applyAlignment="1" applyProtection="1">
      <alignment horizontal="center" wrapText="1"/>
    </xf>
    <xf numFmtId="0" fontId="15" fillId="0" borderId="17" xfId="0" applyFont="1" applyFill="1" applyBorder="1" applyAlignment="1" applyProtection="1">
      <alignment horizont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wrapText="1"/>
    </xf>
    <xf numFmtId="0" fontId="15" fillId="0" borderId="8" xfId="0" applyFont="1" applyFill="1" applyBorder="1" applyAlignment="1" applyProtection="1">
      <alignment horizontal="center" wrapText="1"/>
    </xf>
    <xf numFmtId="0" fontId="3" fillId="5" borderId="1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167" fontId="0" fillId="3" borderId="14" xfId="0" applyNumberFormat="1" applyFill="1" applyBorder="1" applyAlignment="1" applyProtection="1">
      <alignment horizontal="center"/>
      <protection locked="0"/>
    </xf>
    <xf numFmtId="167" fontId="0" fillId="3" borderId="0" xfId="0" applyNumberFormat="1" applyFill="1" applyAlignment="1" applyProtection="1">
      <alignment horizontal="center"/>
      <protection locked="0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167" fontId="0" fillId="0" borderId="0" xfId="0" applyNumberForma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4" borderId="1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0" fillId="0" borderId="0" xfId="0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6</xdr:row>
      <xdr:rowOff>9525</xdr:rowOff>
    </xdr:from>
    <xdr:to>
      <xdr:col>13</xdr:col>
      <xdr:colOff>0</xdr:colOff>
      <xdr:row>7</xdr:row>
      <xdr:rowOff>0</xdr:rowOff>
    </xdr:to>
    <xdr:sp macro="" textlink="">
      <xdr:nvSpPr>
        <xdr:cNvPr id="147709" name="Text 33"/>
        <xdr:cNvSpPr txBox="1">
          <a:spLocks noChangeArrowheads="1"/>
        </xdr:cNvSpPr>
      </xdr:nvSpPr>
      <xdr:spPr bwMode="auto">
        <a:xfrm>
          <a:off x="4486275" y="838200"/>
          <a:ext cx="2200275" cy="161925"/>
        </a:xfrm>
        <a:prstGeom prst="rect">
          <a:avLst/>
        </a:prstGeom>
        <a:solidFill>
          <a:srgbClr val="FFFF00"/>
        </a:solidFill>
        <a:ln>
          <a:noFill/>
        </a:ln>
        <a:extLst/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7694" name="Text 95"/>
        <xdr:cNvSpPr txBox="1">
          <a:spLocks noChangeArrowheads="1"/>
        </xdr:cNvSpPr>
      </xdr:nvSpPr>
      <xdr:spPr bwMode="auto">
        <a:xfrm>
          <a:off x="5276850" y="4381500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142875</xdr:colOff>
      <xdr:row>4</xdr:row>
      <xdr:rowOff>76201</xdr:rowOff>
    </xdr:from>
    <xdr:to>
      <xdr:col>7</xdr:col>
      <xdr:colOff>114300</xdr:colOff>
      <xdr:row>6</xdr:row>
      <xdr:rowOff>47626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2409825" y="666751"/>
          <a:ext cx="9525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9525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2133600" y="838200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</xdr:col>
      <xdr:colOff>19050</xdr:colOff>
      <xdr:row>8</xdr:row>
      <xdr:rowOff>9525</xdr:rowOff>
    </xdr:from>
    <xdr:to>
      <xdr:col>7</xdr:col>
      <xdr:colOff>733425</xdr:colOff>
      <xdr:row>9</xdr:row>
      <xdr:rowOff>76200</xdr:rowOff>
    </xdr:to>
    <xdr:sp macro="" textlink="">
      <xdr:nvSpPr>
        <xdr:cNvPr id="1030" name="Text 6"/>
        <xdr:cNvSpPr txBox="1">
          <a:spLocks noChangeArrowheads="1"/>
        </xdr:cNvSpPr>
      </xdr:nvSpPr>
      <xdr:spPr bwMode="auto">
        <a:xfrm>
          <a:off x="133350" y="1333500"/>
          <a:ext cx="38481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7698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123825</xdr:rowOff>
    </xdr:from>
    <xdr:to>
      <xdr:col>9</xdr:col>
      <xdr:colOff>47625</xdr:colOff>
      <xdr:row>8</xdr:row>
      <xdr:rowOff>9525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628650" y="1123950"/>
          <a:ext cx="38481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7701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7702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7703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133350</xdr:colOff>
      <xdr:row>31</xdr:row>
      <xdr:rowOff>0</xdr:rowOff>
    </xdr:to>
    <xdr:sp macro="" textlink="">
      <xdr:nvSpPr>
        <xdr:cNvPr id="1043" name="Text 19"/>
        <xdr:cNvSpPr txBox="1">
          <a:spLocks noChangeArrowheads="1"/>
        </xdr:cNvSpPr>
      </xdr:nvSpPr>
      <xdr:spPr bwMode="auto">
        <a:xfrm>
          <a:off x="161925" y="4381500"/>
          <a:ext cx="478155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0</xdr:rowOff>
    </xdr:to>
    <xdr:sp macro="" textlink="">
      <xdr:nvSpPr>
        <xdr:cNvPr id="1044" name="Text 20"/>
        <xdr:cNvSpPr txBox="1">
          <a:spLocks noChangeArrowheads="1"/>
        </xdr:cNvSpPr>
      </xdr:nvSpPr>
      <xdr:spPr bwMode="auto">
        <a:xfrm>
          <a:off x="390525" y="4943475"/>
          <a:ext cx="23145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7707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7708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1070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7711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7</xdr:row>
      <xdr:rowOff>314325</xdr:rowOff>
    </xdr:from>
    <xdr:to>
      <xdr:col>11</xdr:col>
      <xdr:colOff>133350</xdr:colOff>
      <xdr:row>9</xdr:row>
      <xdr:rowOff>66675</xdr:rowOff>
    </xdr:to>
    <xdr:sp macro="" textlink="">
      <xdr:nvSpPr>
        <xdr:cNvPr id="1072" name="Text 48"/>
        <xdr:cNvSpPr txBox="1">
          <a:spLocks noChangeArrowheads="1"/>
        </xdr:cNvSpPr>
      </xdr:nvSpPr>
      <xdr:spPr bwMode="auto">
        <a:xfrm>
          <a:off x="4581525" y="1314450"/>
          <a:ext cx="8286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0</xdr:rowOff>
    </xdr:to>
    <xdr:sp macro="" textlink="">
      <xdr:nvSpPr>
        <xdr:cNvPr id="147713" name="Text 50"/>
        <xdr:cNvSpPr txBox="1">
          <a:spLocks noChangeArrowheads="1"/>
        </xdr:cNvSpPr>
      </xdr:nvSpPr>
      <xdr:spPr bwMode="auto">
        <a:xfrm>
          <a:off x="5562600" y="113347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695325</xdr:colOff>
      <xdr:row>8</xdr:row>
      <xdr:rowOff>0</xdr:rowOff>
    </xdr:to>
    <xdr:sp macro="" textlink="">
      <xdr:nvSpPr>
        <xdr:cNvPr id="147714" name="Text 51"/>
        <xdr:cNvSpPr txBox="1">
          <a:spLocks noChangeArrowheads="1"/>
        </xdr:cNvSpPr>
      </xdr:nvSpPr>
      <xdr:spPr bwMode="auto">
        <a:xfrm>
          <a:off x="6134100" y="1133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7715" name="Line 54"/>
        <xdr:cNvSpPr>
          <a:spLocks noChangeShapeType="1"/>
        </xdr:cNvSpPr>
      </xdr:nvSpPr>
      <xdr:spPr bwMode="auto">
        <a:xfrm>
          <a:off x="133350" y="1952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7716" name="Line 56"/>
        <xdr:cNvSpPr>
          <a:spLocks noChangeShapeType="1"/>
        </xdr:cNvSpPr>
      </xdr:nvSpPr>
      <xdr:spPr bwMode="auto">
        <a:xfrm>
          <a:off x="4086225" y="158115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17" name="Text 58"/>
        <xdr:cNvSpPr txBox="1">
          <a:spLocks noChangeArrowheads="1"/>
        </xdr:cNvSpPr>
      </xdr:nvSpPr>
      <xdr:spPr bwMode="auto">
        <a:xfrm>
          <a:off x="4086225" y="2952750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7718" name="Line 59"/>
        <xdr:cNvSpPr>
          <a:spLocks noChangeShapeType="1"/>
        </xdr:cNvSpPr>
      </xdr:nvSpPr>
      <xdr:spPr bwMode="auto">
        <a:xfrm>
          <a:off x="4086225" y="2952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9525</xdr:rowOff>
    </xdr:from>
    <xdr:to>
      <xdr:col>11</xdr:col>
      <xdr:colOff>28575</xdr:colOff>
      <xdr:row>11</xdr:row>
      <xdr:rowOff>9525</xdr:rowOff>
    </xdr:to>
    <xdr:sp macro="" textlink="">
      <xdr:nvSpPr>
        <xdr:cNvPr id="1084" name="Text 60"/>
        <xdr:cNvSpPr txBox="1">
          <a:spLocks noChangeArrowheads="1"/>
        </xdr:cNvSpPr>
      </xdr:nvSpPr>
      <xdr:spPr bwMode="auto">
        <a:xfrm>
          <a:off x="4295775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7720" name="Line 61"/>
        <xdr:cNvSpPr>
          <a:spLocks noChangeShapeType="1"/>
        </xdr:cNvSpPr>
      </xdr:nvSpPr>
      <xdr:spPr bwMode="auto">
        <a:xfrm>
          <a:off x="4429125" y="183832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7721" name="Line 62"/>
        <xdr:cNvSpPr>
          <a:spLocks noChangeShapeType="1"/>
        </xdr:cNvSpPr>
      </xdr:nvSpPr>
      <xdr:spPr bwMode="auto">
        <a:xfrm flipH="1">
          <a:off x="4429125" y="3095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7722" name="Line 63"/>
        <xdr:cNvSpPr>
          <a:spLocks noChangeShapeType="1"/>
        </xdr:cNvSpPr>
      </xdr:nvSpPr>
      <xdr:spPr bwMode="auto">
        <a:xfrm>
          <a:off x="4810125" y="183832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7723" name="Line 64"/>
        <xdr:cNvSpPr>
          <a:spLocks noChangeShapeType="1"/>
        </xdr:cNvSpPr>
      </xdr:nvSpPr>
      <xdr:spPr bwMode="auto">
        <a:xfrm flipH="1">
          <a:off x="4810125" y="3095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7724" name="Line 66"/>
        <xdr:cNvSpPr>
          <a:spLocks noChangeShapeType="1"/>
        </xdr:cNvSpPr>
      </xdr:nvSpPr>
      <xdr:spPr bwMode="auto">
        <a:xfrm flipV="1">
          <a:off x="5276850" y="1581150"/>
          <a:ext cx="0" cy="6972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7725" name="Line 67"/>
        <xdr:cNvSpPr>
          <a:spLocks noChangeShapeType="1"/>
        </xdr:cNvSpPr>
      </xdr:nvSpPr>
      <xdr:spPr bwMode="auto">
        <a:xfrm flipV="1">
          <a:off x="5981700" y="1581150"/>
          <a:ext cx="0" cy="6972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23</xdr:row>
      <xdr:rowOff>19050</xdr:rowOff>
    </xdr:to>
    <xdr:sp macro="" textlink="">
      <xdr:nvSpPr>
        <xdr:cNvPr id="147726" name="Line 68"/>
        <xdr:cNvSpPr>
          <a:spLocks noChangeShapeType="1"/>
        </xdr:cNvSpPr>
      </xdr:nvSpPr>
      <xdr:spPr bwMode="auto">
        <a:xfrm>
          <a:off x="4086225" y="19526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27" name="Line 69"/>
        <xdr:cNvSpPr>
          <a:spLocks noChangeShapeType="1"/>
        </xdr:cNvSpPr>
      </xdr:nvSpPr>
      <xdr:spPr bwMode="auto">
        <a:xfrm>
          <a:off x="6686550" y="2952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7728" name="Line 70"/>
        <xdr:cNvSpPr>
          <a:spLocks noChangeShapeType="1"/>
        </xdr:cNvSpPr>
      </xdr:nvSpPr>
      <xdr:spPr bwMode="auto">
        <a:xfrm>
          <a:off x="133350" y="2095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7729" name="Line 71"/>
        <xdr:cNvSpPr>
          <a:spLocks noChangeShapeType="1"/>
        </xdr:cNvSpPr>
      </xdr:nvSpPr>
      <xdr:spPr bwMode="auto">
        <a:xfrm flipH="1">
          <a:off x="133350" y="2238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7730" name="Line 72"/>
        <xdr:cNvSpPr>
          <a:spLocks noChangeShapeType="1"/>
        </xdr:cNvSpPr>
      </xdr:nvSpPr>
      <xdr:spPr bwMode="auto">
        <a:xfrm>
          <a:off x="133350" y="2381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7731" name="Line 73"/>
        <xdr:cNvSpPr>
          <a:spLocks noChangeShapeType="1"/>
        </xdr:cNvSpPr>
      </xdr:nvSpPr>
      <xdr:spPr bwMode="auto">
        <a:xfrm flipH="1">
          <a:off x="133350" y="2524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7732" name="Line 74"/>
        <xdr:cNvSpPr>
          <a:spLocks noChangeShapeType="1"/>
        </xdr:cNvSpPr>
      </xdr:nvSpPr>
      <xdr:spPr bwMode="auto">
        <a:xfrm>
          <a:off x="133350" y="2667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7733" name="Line 75"/>
        <xdr:cNvSpPr>
          <a:spLocks noChangeShapeType="1"/>
        </xdr:cNvSpPr>
      </xdr:nvSpPr>
      <xdr:spPr bwMode="auto">
        <a:xfrm flipH="1">
          <a:off x="133350" y="2809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7734" name="Line 76"/>
        <xdr:cNvSpPr>
          <a:spLocks noChangeShapeType="1"/>
        </xdr:cNvSpPr>
      </xdr:nvSpPr>
      <xdr:spPr bwMode="auto">
        <a:xfrm>
          <a:off x="133350" y="2952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7735" name="Line 78"/>
        <xdr:cNvSpPr>
          <a:spLocks noChangeShapeType="1"/>
        </xdr:cNvSpPr>
      </xdr:nvSpPr>
      <xdr:spPr bwMode="auto">
        <a:xfrm flipH="1">
          <a:off x="133350" y="3238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7736" name="Line 79"/>
        <xdr:cNvSpPr>
          <a:spLocks noChangeShapeType="1"/>
        </xdr:cNvSpPr>
      </xdr:nvSpPr>
      <xdr:spPr bwMode="auto">
        <a:xfrm>
          <a:off x="142875" y="339090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7737" name="Line 80"/>
        <xdr:cNvSpPr>
          <a:spLocks noChangeShapeType="1"/>
        </xdr:cNvSpPr>
      </xdr:nvSpPr>
      <xdr:spPr bwMode="auto">
        <a:xfrm flipH="1">
          <a:off x="133350" y="3524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7738" name="Line 81"/>
        <xdr:cNvSpPr>
          <a:spLocks noChangeShapeType="1"/>
        </xdr:cNvSpPr>
      </xdr:nvSpPr>
      <xdr:spPr bwMode="auto">
        <a:xfrm>
          <a:off x="133350" y="3667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7739" name="Line 82"/>
        <xdr:cNvSpPr>
          <a:spLocks noChangeShapeType="1"/>
        </xdr:cNvSpPr>
      </xdr:nvSpPr>
      <xdr:spPr bwMode="auto">
        <a:xfrm>
          <a:off x="4495800" y="8477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7740" name="Line 84"/>
        <xdr:cNvSpPr>
          <a:spLocks noChangeShapeType="1"/>
        </xdr:cNvSpPr>
      </xdr:nvSpPr>
      <xdr:spPr bwMode="auto">
        <a:xfrm>
          <a:off x="4486275" y="9810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7741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7742" name="Line 86"/>
        <xdr:cNvSpPr>
          <a:spLocks noChangeShapeType="1"/>
        </xdr:cNvSpPr>
      </xdr:nvSpPr>
      <xdr:spPr bwMode="auto">
        <a:xfrm>
          <a:off x="133350" y="3810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7743" name="Line 88"/>
        <xdr:cNvSpPr>
          <a:spLocks noChangeShapeType="1"/>
        </xdr:cNvSpPr>
      </xdr:nvSpPr>
      <xdr:spPr bwMode="auto">
        <a:xfrm>
          <a:off x="129268" y="4129768"/>
          <a:ext cx="6551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7744" name="Line 89"/>
        <xdr:cNvSpPr>
          <a:spLocks noChangeShapeType="1"/>
        </xdr:cNvSpPr>
      </xdr:nvSpPr>
      <xdr:spPr bwMode="auto">
        <a:xfrm flipH="1">
          <a:off x="129268" y="4272643"/>
          <a:ext cx="6551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7745" name="Line 90"/>
        <xdr:cNvSpPr>
          <a:spLocks noChangeShapeType="1"/>
        </xdr:cNvSpPr>
      </xdr:nvSpPr>
      <xdr:spPr bwMode="auto">
        <a:xfrm>
          <a:off x="133350" y="4381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7746" name="Line 92"/>
        <xdr:cNvSpPr>
          <a:spLocks noChangeShapeType="1"/>
        </xdr:cNvSpPr>
      </xdr:nvSpPr>
      <xdr:spPr bwMode="auto">
        <a:xfrm>
          <a:off x="133350" y="5095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7747" name="Line 96"/>
        <xdr:cNvSpPr>
          <a:spLocks noChangeShapeType="1"/>
        </xdr:cNvSpPr>
      </xdr:nvSpPr>
      <xdr:spPr bwMode="auto">
        <a:xfrm>
          <a:off x="5276850" y="49339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7748" name="Line 97"/>
        <xdr:cNvSpPr>
          <a:spLocks noChangeShapeType="1"/>
        </xdr:cNvSpPr>
      </xdr:nvSpPr>
      <xdr:spPr bwMode="auto">
        <a:xfrm>
          <a:off x="133350" y="52578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37</xdr:row>
      <xdr:rowOff>9525</xdr:rowOff>
    </xdr:from>
    <xdr:to>
      <xdr:col>14</xdr:col>
      <xdr:colOff>0</xdr:colOff>
      <xdr:row>37</xdr:row>
      <xdr:rowOff>9525</xdr:rowOff>
    </xdr:to>
    <xdr:sp macro="" textlink="">
      <xdr:nvSpPr>
        <xdr:cNvPr id="147749" name="Line 100"/>
        <xdr:cNvSpPr>
          <a:spLocks noChangeShapeType="1"/>
        </xdr:cNvSpPr>
      </xdr:nvSpPr>
      <xdr:spPr bwMode="auto">
        <a:xfrm flipH="1">
          <a:off x="1047750" y="5448300"/>
          <a:ext cx="567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7750" name="Line 102"/>
        <xdr:cNvSpPr>
          <a:spLocks noChangeShapeType="1"/>
        </xdr:cNvSpPr>
      </xdr:nvSpPr>
      <xdr:spPr bwMode="auto">
        <a:xfrm>
          <a:off x="1304925" y="56959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7751" name="Line 103"/>
        <xdr:cNvSpPr>
          <a:spLocks noChangeShapeType="1"/>
        </xdr:cNvSpPr>
      </xdr:nvSpPr>
      <xdr:spPr bwMode="auto">
        <a:xfrm>
          <a:off x="1304925" y="58197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7752" name="Line 104"/>
        <xdr:cNvSpPr>
          <a:spLocks noChangeShapeType="1"/>
        </xdr:cNvSpPr>
      </xdr:nvSpPr>
      <xdr:spPr bwMode="auto">
        <a:xfrm>
          <a:off x="1304925" y="59436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7753" name="Line 107"/>
        <xdr:cNvSpPr>
          <a:spLocks noChangeShapeType="1"/>
        </xdr:cNvSpPr>
      </xdr:nvSpPr>
      <xdr:spPr bwMode="auto">
        <a:xfrm>
          <a:off x="1304925" y="60674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7754" name="Line 108"/>
        <xdr:cNvSpPr>
          <a:spLocks noChangeShapeType="1"/>
        </xdr:cNvSpPr>
      </xdr:nvSpPr>
      <xdr:spPr bwMode="auto">
        <a:xfrm>
          <a:off x="142875" y="608647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7755" name="Line 110"/>
        <xdr:cNvSpPr>
          <a:spLocks noChangeShapeType="1"/>
        </xdr:cNvSpPr>
      </xdr:nvSpPr>
      <xdr:spPr bwMode="auto">
        <a:xfrm>
          <a:off x="5276850" y="6086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7756" name="Text 114"/>
        <xdr:cNvSpPr txBox="1">
          <a:spLocks noChangeArrowheads="1"/>
        </xdr:cNvSpPr>
      </xdr:nvSpPr>
      <xdr:spPr bwMode="auto">
        <a:xfrm>
          <a:off x="5286375" y="5429250"/>
          <a:ext cx="1400175" cy="64770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7757" name="Line 115"/>
        <xdr:cNvSpPr>
          <a:spLocks noChangeShapeType="1"/>
        </xdr:cNvSpPr>
      </xdr:nvSpPr>
      <xdr:spPr bwMode="auto">
        <a:xfrm>
          <a:off x="5286375" y="60864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7758" name="Line 116"/>
        <xdr:cNvSpPr>
          <a:spLocks noChangeShapeType="1"/>
        </xdr:cNvSpPr>
      </xdr:nvSpPr>
      <xdr:spPr bwMode="auto">
        <a:xfrm flipH="1">
          <a:off x="133350" y="621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59" name="Line 117"/>
        <xdr:cNvSpPr>
          <a:spLocks noChangeShapeType="1"/>
        </xdr:cNvSpPr>
      </xdr:nvSpPr>
      <xdr:spPr bwMode="auto">
        <a:xfrm>
          <a:off x="133350" y="63722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7760" name="Line 118"/>
        <xdr:cNvSpPr>
          <a:spLocks noChangeShapeType="1"/>
        </xdr:cNvSpPr>
      </xdr:nvSpPr>
      <xdr:spPr bwMode="auto">
        <a:xfrm flipH="1">
          <a:off x="133350" y="652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7761" name="Line 120"/>
        <xdr:cNvSpPr>
          <a:spLocks noChangeShapeType="1"/>
        </xdr:cNvSpPr>
      </xdr:nvSpPr>
      <xdr:spPr bwMode="auto">
        <a:xfrm flipH="1">
          <a:off x="133350" y="6677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7762" name="Line 121"/>
        <xdr:cNvSpPr>
          <a:spLocks noChangeShapeType="1"/>
        </xdr:cNvSpPr>
      </xdr:nvSpPr>
      <xdr:spPr bwMode="auto">
        <a:xfrm>
          <a:off x="133350" y="6829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7763" name="Line 122"/>
        <xdr:cNvSpPr>
          <a:spLocks noChangeShapeType="1"/>
        </xdr:cNvSpPr>
      </xdr:nvSpPr>
      <xdr:spPr bwMode="auto">
        <a:xfrm flipH="1">
          <a:off x="133350" y="698182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7764" name="Line 123"/>
        <xdr:cNvSpPr>
          <a:spLocks noChangeShapeType="1"/>
        </xdr:cNvSpPr>
      </xdr:nvSpPr>
      <xdr:spPr bwMode="auto">
        <a:xfrm>
          <a:off x="142875" y="71342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7765" name="Line 124"/>
        <xdr:cNvSpPr>
          <a:spLocks noChangeShapeType="1"/>
        </xdr:cNvSpPr>
      </xdr:nvSpPr>
      <xdr:spPr bwMode="auto">
        <a:xfrm flipH="1">
          <a:off x="133350" y="7286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7766" name="Line 126"/>
        <xdr:cNvSpPr>
          <a:spLocks noChangeShapeType="1"/>
        </xdr:cNvSpPr>
      </xdr:nvSpPr>
      <xdr:spPr bwMode="auto">
        <a:xfrm>
          <a:off x="133350" y="7439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7767" name="Text 127"/>
        <xdr:cNvSpPr txBox="1">
          <a:spLocks noChangeArrowheads="1"/>
        </xdr:cNvSpPr>
      </xdr:nvSpPr>
      <xdr:spPr bwMode="auto">
        <a:xfrm>
          <a:off x="5276850" y="7591425"/>
          <a:ext cx="1409700" cy="3524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7768" name="Line 128"/>
        <xdr:cNvSpPr>
          <a:spLocks noChangeShapeType="1"/>
        </xdr:cNvSpPr>
      </xdr:nvSpPr>
      <xdr:spPr bwMode="auto">
        <a:xfrm flipH="1">
          <a:off x="133350" y="7591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7769" name="Line 129"/>
        <xdr:cNvSpPr>
          <a:spLocks noChangeShapeType="1"/>
        </xdr:cNvSpPr>
      </xdr:nvSpPr>
      <xdr:spPr bwMode="auto">
        <a:xfrm>
          <a:off x="5276850" y="75914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7770" name="Line 130"/>
        <xdr:cNvSpPr>
          <a:spLocks noChangeShapeType="1"/>
        </xdr:cNvSpPr>
      </xdr:nvSpPr>
      <xdr:spPr bwMode="auto">
        <a:xfrm>
          <a:off x="5276850" y="7943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7771" name="Line 131"/>
        <xdr:cNvSpPr>
          <a:spLocks noChangeShapeType="1"/>
        </xdr:cNvSpPr>
      </xdr:nvSpPr>
      <xdr:spPr bwMode="auto">
        <a:xfrm flipV="1">
          <a:off x="6686550" y="75914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7772" name="Line 132"/>
        <xdr:cNvSpPr>
          <a:spLocks noChangeShapeType="1"/>
        </xdr:cNvSpPr>
      </xdr:nvSpPr>
      <xdr:spPr bwMode="auto">
        <a:xfrm>
          <a:off x="133350" y="8096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7773" name="Line 133"/>
        <xdr:cNvSpPr>
          <a:spLocks noChangeShapeType="1"/>
        </xdr:cNvSpPr>
      </xdr:nvSpPr>
      <xdr:spPr bwMode="auto">
        <a:xfrm flipH="1">
          <a:off x="133350" y="82486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7774" name="Line 134"/>
        <xdr:cNvSpPr>
          <a:spLocks noChangeShapeType="1"/>
        </xdr:cNvSpPr>
      </xdr:nvSpPr>
      <xdr:spPr bwMode="auto">
        <a:xfrm>
          <a:off x="133350" y="84010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7775" name="Line 135"/>
        <xdr:cNvSpPr>
          <a:spLocks noChangeShapeType="1"/>
        </xdr:cNvSpPr>
      </xdr:nvSpPr>
      <xdr:spPr bwMode="auto">
        <a:xfrm flipH="1">
          <a:off x="133350" y="8553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7776" name="Line 136"/>
        <xdr:cNvSpPr>
          <a:spLocks noChangeShapeType="1"/>
        </xdr:cNvSpPr>
      </xdr:nvSpPr>
      <xdr:spPr bwMode="auto">
        <a:xfrm>
          <a:off x="133350" y="8705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7777" name="Line 138"/>
        <xdr:cNvSpPr>
          <a:spLocks noChangeShapeType="1"/>
        </xdr:cNvSpPr>
      </xdr:nvSpPr>
      <xdr:spPr bwMode="auto">
        <a:xfrm>
          <a:off x="133350" y="9001125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60</xdr:row>
      <xdr:rowOff>9525</xdr:rowOff>
    </xdr:from>
    <xdr:to>
      <xdr:col>8</xdr:col>
      <xdr:colOff>276225</xdr:colOff>
      <xdr:row>64</xdr:row>
      <xdr:rowOff>9525</xdr:rowOff>
    </xdr:to>
    <xdr:sp macro="" textlink="">
      <xdr:nvSpPr>
        <xdr:cNvPr id="147778" name="Line 139"/>
        <xdr:cNvSpPr>
          <a:spLocks noChangeShapeType="1"/>
        </xdr:cNvSpPr>
      </xdr:nvSpPr>
      <xdr:spPr bwMode="auto">
        <a:xfrm>
          <a:off x="4362450" y="87153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7779" name="Line 140"/>
        <xdr:cNvSpPr>
          <a:spLocks noChangeShapeType="1"/>
        </xdr:cNvSpPr>
      </xdr:nvSpPr>
      <xdr:spPr bwMode="auto">
        <a:xfrm>
          <a:off x="4086225" y="90011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7780" name="Line 143"/>
        <xdr:cNvSpPr>
          <a:spLocks noChangeShapeType="1"/>
        </xdr:cNvSpPr>
      </xdr:nvSpPr>
      <xdr:spPr bwMode="auto">
        <a:xfrm>
          <a:off x="4381500" y="8848725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62</xdr:row>
      <xdr:rowOff>0</xdr:rowOff>
    </xdr:from>
    <xdr:to>
      <xdr:col>12</xdr:col>
      <xdr:colOff>133350</xdr:colOff>
      <xdr:row>64</xdr:row>
      <xdr:rowOff>0</xdr:rowOff>
    </xdr:to>
    <xdr:sp macro="" textlink="">
      <xdr:nvSpPr>
        <xdr:cNvPr id="147781" name="Text 144"/>
        <xdr:cNvSpPr txBox="1">
          <a:spLocks noChangeArrowheads="1"/>
        </xdr:cNvSpPr>
      </xdr:nvSpPr>
      <xdr:spPr bwMode="auto">
        <a:xfrm>
          <a:off x="5057775" y="9001125"/>
          <a:ext cx="1057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7782" name="Text 145"/>
        <xdr:cNvSpPr txBox="1">
          <a:spLocks noChangeArrowheads="1"/>
        </xdr:cNvSpPr>
      </xdr:nvSpPr>
      <xdr:spPr bwMode="auto">
        <a:xfrm>
          <a:off x="6000750" y="8972550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63</xdr:row>
      <xdr:rowOff>200025</xdr:rowOff>
    </xdr:from>
    <xdr:to>
      <xdr:col>7</xdr:col>
      <xdr:colOff>238125</xdr:colOff>
      <xdr:row>65</xdr:row>
      <xdr:rowOff>0</xdr:rowOff>
    </xdr:to>
    <xdr:sp macro="" textlink="">
      <xdr:nvSpPr>
        <xdr:cNvPr id="1170" name="Text 146"/>
        <xdr:cNvSpPr txBox="1">
          <a:spLocks noChangeArrowheads="1"/>
        </xdr:cNvSpPr>
      </xdr:nvSpPr>
      <xdr:spPr bwMode="auto">
        <a:xfrm>
          <a:off x="133350" y="9334500"/>
          <a:ext cx="33528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         Revised 8/14/2018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7784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85" name="Line 150"/>
        <xdr:cNvSpPr>
          <a:spLocks noChangeShapeType="1"/>
        </xdr:cNvSpPr>
      </xdr:nvSpPr>
      <xdr:spPr bwMode="auto">
        <a:xfrm flipH="1">
          <a:off x="133350" y="3095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7786" name="Line 152"/>
        <xdr:cNvSpPr>
          <a:spLocks noChangeShapeType="1"/>
        </xdr:cNvSpPr>
      </xdr:nvSpPr>
      <xdr:spPr bwMode="auto">
        <a:xfrm>
          <a:off x="6686550" y="54197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7787" name="Line 153"/>
        <xdr:cNvSpPr>
          <a:spLocks noChangeShapeType="1"/>
        </xdr:cNvSpPr>
      </xdr:nvSpPr>
      <xdr:spPr bwMode="auto">
        <a:xfrm flipV="1">
          <a:off x="6686550" y="9620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7788" name="Line 155"/>
        <xdr:cNvSpPr>
          <a:spLocks noChangeShapeType="1"/>
        </xdr:cNvSpPr>
      </xdr:nvSpPr>
      <xdr:spPr bwMode="auto">
        <a:xfrm flipH="1">
          <a:off x="133350" y="3952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63</xdr:row>
      <xdr:rowOff>200025</xdr:rowOff>
    </xdr:from>
    <xdr:to>
      <xdr:col>13</xdr:col>
      <xdr:colOff>0</xdr:colOff>
      <xdr:row>63</xdr:row>
      <xdr:rowOff>200025</xdr:rowOff>
    </xdr:to>
    <xdr:sp macro="" textlink="">
      <xdr:nvSpPr>
        <xdr:cNvPr id="147789" name="Line 162"/>
        <xdr:cNvSpPr>
          <a:spLocks noChangeShapeType="1"/>
        </xdr:cNvSpPr>
      </xdr:nvSpPr>
      <xdr:spPr bwMode="auto">
        <a:xfrm flipH="1">
          <a:off x="133350" y="9334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0" name="Text 163"/>
        <xdr:cNvSpPr txBox="1">
          <a:spLocks noChangeArrowheads="1"/>
        </xdr:cNvSpPr>
      </xdr:nvSpPr>
      <xdr:spPr bwMode="auto">
        <a:xfrm>
          <a:off x="5276850" y="621982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7791" name="Line 164"/>
        <xdr:cNvSpPr>
          <a:spLocks noChangeShapeType="1"/>
        </xdr:cNvSpPr>
      </xdr:nvSpPr>
      <xdr:spPr bwMode="auto">
        <a:xfrm>
          <a:off x="5276850" y="62198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7792" name="Line 165"/>
        <xdr:cNvSpPr>
          <a:spLocks noChangeShapeType="1"/>
        </xdr:cNvSpPr>
      </xdr:nvSpPr>
      <xdr:spPr bwMode="auto">
        <a:xfrm>
          <a:off x="5276850" y="62198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3" name="Line 166"/>
        <xdr:cNvSpPr>
          <a:spLocks noChangeShapeType="1"/>
        </xdr:cNvSpPr>
      </xdr:nvSpPr>
      <xdr:spPr bwMode="auto">
        <a:xfrm>
          <a:off x="6686550" y="62198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4" name="Line 167"/>
        <xdr:cNvSpPr>
          <a:spLocks noChangeShapeType="1"/>
        </xdr:cNvSpPr>
      </xdr:nvSpPr>
      <xdr:spPr bwMode="auto">
        <a:xfrm flipH="1">
          <a:off x="5276850" y="63722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7795" name="Line 168"/>
        <xdr:cNvSpPr>
          <a:spLocks noChangeShapeType="1"/>
        </xdr:cNvSpPr>
      </xdr:nvSpPr>
      <xdr:spPr bwMode="auto">
        <a:xfrm>
          <a:off x="6000750" y="90011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62</xdr:row>
      <xdr:rowOff>9525</xdr:rowOff>
    </xdr:from>
    <xdr:to>
      <xdr:col>10</xdr:col>
      <xdr:colOff>352425</xdr:colOff>
      <xdr:row>63</xdr:row>
      <xdr:rowOff>190500</xdr:rowOff>
    </xdr:to>
    <xdr:sp macro="" textlink="">
      <xdr:nvSpPr>
        <xdr:cNvPr id="147796" name="Line 169"/>
        <xdr:cNvSpPr>
          <a:spLocks noChangeShapeType="1"/>
        </xdr:cNvSpPr>
      </xdr:nvSpPr>
      <xdr:spPr bwMode="auto">
        <a:xfrm>
          <a:off x="5162550" y="90106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60</xdr:row>
      <xdr:rowOff>9525</xdr:rowOff>
    </xdr:from>
    <xdr:to>
      <xdr:col>7</xdr:col>
      <xdr:colOff>323850</xdr:colOff>
      <xdr:row>64</xdr:row>
      <xdr:rowOff>9525</xdr:rowOff>
    </xdr:to>
    <xdr:sp macro="" textlink="">
      <xdr:nvSpPr>
        <xdr:cNvPr id="147797" name="Line 170"/>
        <xdr:cNvSpPr>
          <a:spLocks noChangeShapeType="1"/>
        </xdr:cNvSpPr>
      </xdr:nvSpPr>
      <xdr:spPr bwMode="auto">
        <a:xfrm>
          <a:off x="3571875" y="87153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7798" name="Line 171"/>
        <xdr:cNvSpPr>
          <a:spLocks noChangeShapeType="1"/>
        </xdr:cNvSpPr>
      </xdr:nvSpPr>
      <xdr:spPr bwMode="auto">
        <a:xfrm flipV="1">
          <a:off x="6686550" y="1000125"/>
          <a:ext cx="0" cy="834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7799" name="Line 172"/>
        <xdr:cNvSpPr>
          <a:spLocks noChangeShapeType="1"/>
        </xdr:cNvSpPr>
      </xdr:nvSpPr>
      <xdr:spPr bwMode="auto">
        <a:xfrm flipV="1">
          <a:off x="133350" y="1323975"/>
          <a:ext cx="0" cy="802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7800" name="Line 173"/>
        <xdr:cNvSpPr>
          <a:spLocks noChangeShapeType="1"/>
        </xdr:cNvSpPr>
      </xdr:nvSpPr>
      <xdr:spPr bwMode="auto">
        <a:xfrm>
          <a:off x="2266950" y="5695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7801" name="Line 174"/>
        <xdr:cNvSpPr>
          <a:spLocks noChangeShapeType="1"/>
        </xdr:cNvSpPr>
      </xdr:nvSpPr>
      <xdr:spPr bwMode="auto">
        <a:xfrm>
          <a:off x="2266950" y="58197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7802" name="Line 175"/>
        <xdr:cNvSpPr>
          <a:spLocks noChangeShapeType="1"/>
        </xdr:cNvSpPr>
      </xdr:nvSpPr>
      <xdr:spPr bwMode="auto">
        <a:xfrm>
          <a:off x="2266950" y="59436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7803" name="Line 176"/>
        <xdr:cNvSpPr>
          <a:spLocks noChangeShapeType="1"/>
        </xdr:cNvSpPr>
      </xdr:nvSpPr>
      <xdr:spPr bwMode="auto">
        <a:xfrm>
          <a:off x="2266950" y="60674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7804" name="Line 177"/>
        <xdr:cNvSpPr>
          <a:spLocks noChangeShapeType="1"/>
        </xdr:cNvSpPr>
      </xdr:nvSpPr>
      <xdr:spPr bwMode="auto">
        <a:xfrm flipH="1">
          <a:off x="133350" y="541972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7805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7806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54</xdr:row>
      <xdr:rowOff>66675</xdr:rowOff>
    </xdr:from>
    <xdr:to>
      <xdr:col>8</xdr:col>
      <xdr:colOff>266700</xdr:colOff>
      <xdr:row>55</xdr:row>
      <xdr:rowOff>28575</xdr:rowOff>
    </xdr:to>
    <xdr:sp macro="" textlink="">
      <xdr:nvSpPr>
        <xdr:cNvPr id="1205" name="Text 181"/>
        <xdr:cNvSpPr txBox="1">
          <a:spLocks noChangeArrowheads="1"/>
        </xdr:cNvSpPr>
      </xdr:nvSpPr>
      <xdr:spPr bwMode="auto">
        <a:xfrm>
          <a:off x="2276475" y="7791450"/>
          <a:ext cx="20764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1206" name="Text 182"/>
        <xdr:cNvSpPr txBox="1">
          <a:spLocks noChangeArrowheads="1"/>
        </xdr:cNvSpPr>
      </xdr:nvSpPr>
      <xdr:spPr bwMode="auto">
        <a:xfrm>
          <a:off x="10010775" y="1438275"/>
          <a:ext cx="17145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1207" name="Text 183"/>
        <xdr:cNvSpPr txBox="1">
          <a:spLocks noChangeArrowheads="1"/>
        </xdr:cNvSpPr>
      </xdr:nvSpPr>
      <xdr:spPr bwMode="auto">
        <a:xfrm>
          <a:off x="10201275" y="1438275"/>
          <a:ext cx="142875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1208" name="Text 184"/>
        <xdr:cNvSpPr txBox="1">
          <a:spLocks noChangeArrowheads="1"/>
        </xdr:cNvSpPr>
      </xdr:nvSpPr>
      <xdr:spPr bwMode="auto">
        <a:xfrm>
          <a:off x="18173700" y="1524000"/>
          <a:ext cx="18097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1209" name="Text 185"/>
        <xdr:cNvSpPr txBox="1">
          <a:spLocks noChangeArrowheads="1"/>
        </xdr:cNvSpPr>
      </xdr:nvSpPr>
      <xdr:spPr bwMode="auto">
        <a:xfrm>
          <a:off x="18392775" y="1552575"/>
          <a:ext cx="20002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7812" name="Line 186"/>
        <xdr:cNvSpPr>
          <a:spLocks noChangeShapeType="1"/>
        </xdr:cNvSpPr>
      </xdr:nvSpPr>
      <xdr:spPr bwMode="auto">
        <a:xfrm>
          <a:off x="9610725" y="40386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7813" name="Line 187"/>
        <xdr:cNvSpPr>
          <a:spLocks noChangeShapeType="1"/>
        </xdr:cNvSpPr>
      </xdr:nvSpPr>
      <xdr:spPr bwMode="auto">
        <a:xfrm>
          <a:off x="9648825" y="4162425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361950</xdr:colOff>
      <xdr:row>29</xdr:row>
      <xdr:rowOff>76200</xdr:rowOff>
    </xdr:from>
    <xdr:to>
      <xdr:col>28</xdr:col>
      <xdr:colOff>257175</xdr:colOff>
      <xdr:row>29</xdr:row>
      <xdr:rowOff>76200</xdr:rowOff>
    </xdr:to>
    <xdr:sp macro="" textlink="">
      <xdr:nvSpPr>
        <xdr:cNvPr id="147814" name="Line 188"/>
        <xdr:cNvSpPr>
          <a:spLocks noChangeShapeType="1"/>
        </xdr:cNvSpPr>
      </xdr:nvSpPr>
      <xdr:spPr bwMode="auto">
        <a:xfrm>
          <a:off x="9820275" y="4314825"/>
          <a:ext cx="423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1219" name="Text 195"/>
        <xdr:cNvSpPr txBox="1">
          <a:spLocks noChangeArrowheads="1"/>
        </xdr:cNvSpPr>
      </xdr:nvSpPr>
      <xdr:spPr bwMode="auto">
        <a:xfrm>
          <a:off x="5334000" y="1952625"/>
          <a:ext cx="1238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104775</xdr:rowOff>
    </xdr:from>
    <xdr:to>
      <xdr:col>12</xdr:col>
      <xdr:colOff>200025</xdr:colOff>
      <xdr:row>14</xdr:row>
      <xdr:rowOff>9525</xdr:rowOff>
    </xdr:to>
    <xdr:sp macro="" textlink="">
      <xdr:nvSpPr>
        <xdr:cNvPr id="1220" name="Text 196"/>
        <xdr:cNvSpPr txBox="1">
          <a:spLocks noChangeArrowheads="1"/>
        </xdr:cNvSpPr>
      </xdr:nvSpPr>
      <xdr:spPr bwMode="auto">
        <a:xfrm>
          <a:off x="6029325" y="194310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1221" name="Text 197"/>
        <xdr:cNvSpPr txBox="1">
          <a:spLocks noChangeArrowheads="1"/>
        </xdr:cNvSpPr>
      </xdr:nvSpPr>
      <xdr:spPr bwMode="auto">
        <a:xfrm>
          <a:off x="7477125" y="1019175"/>
          <a:ext cx="190500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11</xdr:col>
      <xdr:colOff>19050</xdr:colOff>
      <xdr:row>57</xdr:row>
      <xdr:rowOff>152400</xdr:rowOff>
    </xdr:from>
    <xdr:to>
      <xdr:col>11</xdr:col>
      <xdr:colOff>152400</xdr:colOff>
      <xdr:row>59</xdr:row>
      <xdr:rowOff>0</xdr:rowOff>
    </xdr:to>
    <xdr:sp macro="" textlink="">
      <xdr:nvSpPr>
        <xdr:cNvPr id="1228" name="Text 204"/>
        <xdr:cNvSpPr txBox="1">
          <a:spLocks noChangeArrowheads="1"/>
        </xdr:cNvSpPr>
      </xdr:nvSpPr>
      <xdr:spPr bwMode="auto">
        <a:xfrm>
          <a:off x="5295900" y="8401050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58</xdr:row>
      <xdr:rowOff>0</xdr:rowOff>
    </xdr:from>
    <xdr:to>
      <xdr:col>12</xdr:col>
      <xdr:colOff>142875</xdr:colOff>
      <xdr:row>59</xdr:row>
      <xdr:rowOff>38100</xdr:rowOff>
    </xdr:to>
    <xdr:sp macro="" textlink="">
      <xdr:nvSpPr>
        <xdr:cNvPr id="1229" name="Text 205"/>
        <xdr:cNvSpPr txBox="1">
          <a:spLocks noChangeArrowheads="1"/>
        </xdr:cNvSpPr>
      </xdr:nvSpPr>
      <xdr:spPr bwMode="auto">
        <a:xfrm>
          <a:off x="6010275" y="8401050"/>
          <a:ext cx="1143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7820" name="Line 209"/>
        <xdr:cNvSpPr>
          <a:spLocks noChangeShapeType="1"/>
        </xdr:cNvSpPr>
      </xdr:nvSpPr>
      <xdr:spPr bwMode="auto">
        <a:xfrm flipV="1">
          <a:off x="4486275" y="8477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7821" name="Line 210"/>
        <xdr:cNvSpPr>
          <a:spLocks noChangeShapeType="1"/>
        </xdr:cNvSpPr>
      </xdr:nvSpPr>
      <xdr:spPr bwMode="auto">
        <a:xfrm flipV="1">
          <a:off x="6686550" y="8477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22</xdr:col>
      <xdr:colOff>504825</xdr:colOff>
      <xdr:row>23</xdr:row>
      <xdr:rowOff>9525</xdr:rowOff>
    </xdr:to>
    <xdr:sp macro="" textlink="">
      <xdr:nvSpPr>
        <xdr:cNvPr id="147822" name="Line 211"/>
        <xdr:cNvSpPr>
          <a:spLocks noChangeShapeType="1"/>
        </xdr:cNvSpPr>
      </xdr:nvSpPr>
      <xdr:spPr bwMode="auto">
        <a:xfrm>
          <a:off x="10582275" y="33909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371475</xdr:colOff>
      <xdr:row>24</xdr:row>
      <xdr:rowOff>0</xdr:rowOff>
    </xdr:from>
    <xdr:to>
      <xdr:col>22</xdr:col>
      <xdr:colOff>485775</xdr:colOff>
      <xdr:row>24</xdr:row>
      <xdr:rowOff>0</xdr:rowOff>
    </xdr:to>
    <xdr:sp macro="" textlink="">
      <xdr:nvSpPr>
        <xdr:cNvPr id="147823" name="Line 212"/>
        <xdr:cNvSpPr>
          <a:spLocks noChangeShapeType="1"/>
        </xdr:cNvSpPr>
      </xdr:nvSpPr>
      <xdr:spPr bwMode="auto">
        <a:xfrm>
          <a:off x="10553700" y="3543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381000</xdr:colOff>
      <xdr:row>24</xdr:row>
      <xdr:rowOff>123825</xdr:rowOff>
    </xdr:from>
    <xdr:to>
      <xdr:col>22</xdr:col>
      <xdr:colOff>781050</xdr:colOff>
      <xdr:row>24</xdr:row>
      <xdr:rowOff>123825</xdr:rowOff>
    </xdr:to>
    <xdr:sp macro="" textlink="">
      <xdr:nvSpPr>
        <xdr:cNvPr id="147824" name="Line 213"/>
        <xdr:cNvSpPr>
          <a:spLocks noChangeShapeType="1"/>
        </xdr:cNvSpPr>
      </xdr:nvSpPr>
      <xdr:spPr bwMode="auto">
        <a:xfrm>
          <a:off x="10563225" y="36480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59</xdr:row>
      <xdr:rowOff>9525</xdr:rowOff>
    </xdr:from>
    <xdr:to>
      <xdr:col>7</xdr:col>
      <xdr:colOff>323850</xdr:colOff>
      <xdr:row>60</xdr:row>
      <xdr:rowOff>9525</xdr:rowOff>
    </xdr:to>
    <xdr:sp macro="" textlink="">
      <xdr:nvSpPr>
        <xdr:cNvPr id="147825" name="Line 222"/>
        <xdr:cNvSpPr>
          <a:spLocks noChangeShapeType="1"/>
        </xdr:cNvSpPr>
      </xdr:nvSpPr>
      <xdr:spPr bwMode="auto">
        <a:xfrm flipV="1">
          <a:off x="3571875" y="85629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3</xdr:row>
      <xdr:rowOff>95250</xdr:rowOff>
    </xdr:from>
    <xdr:to>
      <xdr:col>23</xdr:col>
      <xdr:colOff>228600</xdr:colOff>
      <xdr:row>3</xdr:row>
      <xdr:rowOff>95250</xdr:rowOff>
    </xdr:to>
    <xdr:sp macro="" textlink="">
      <xdr:nvSpPr>
        <xdr:cNvPr id="147826" name="Line 223"/>
        <xdr:cNvSpPr>
          <a:spLocks noChangeShapeType="1"/>
        </xdr:cNvSpPr>
      </xdr:nvSpPr>
      <xdr:spPr bwMode="auto">
        <a:xfrm flipH="1">
          <a:off x="12258675" y="4953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22</xdr:row>
      <xdr:rowOff>0</xdr:rowOff>
    </xdr:from>
    <xdr:to>
      <xdr:col>27</xdr:col>
      <xdr:colOff>161925</xdr:colOff>
      <xdr:row>25</xdr:row>
      <xdr:rowOff>0</xdr:rowOff>
    </xdr:to>
    <xdr:sp macro="" textlink="">
      <xdr:nvSpPr>
        <xdr:cNvPr id="1248" name="Text 224"/>
        <xdr:cNvSpPr txBox="1">
          <a:spLocks noChangeArrowheads="1"/>
        </xdr:cNvSpPr>
      </xdr:nvSpPr>
      <xdr:spPr bwMode="auto">
        <a:xfrm>
          <a:off x="13306425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152400</xdr:colOff>
      <xdr:row>22</xdr:row>
      <xdr:rowOff>0</xdr:rowOff>
    </xdr:from>
    <xdr:to>
      <xdr:col>27</xdr:col>
      <xdr:colOff>304800</xdr:colOff>
      <xdr:row>25</xdr:row>
      <xdr:rowOff>0</xdr:rowOff>
    </xdr:to>
    <xdr:sp macro="" textlink="">
      <xdr:nvSpPr>
        <xdr:cNvPr id="1255" name="Text 231"/>
        <xdr:cNvSpPr txBox="1">
          <a:spLocks noChangeArrowheads="1"/>
        </xdr:cNvSpPr>
      </xdr:nvSpPr>
      <xdr:spPr bwMode="auto">
        <a:xfrm>
          <a:off x="13449300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1256" name="Text 232"/>
        <xdr:cNvSpPr txBox="1">
          <a:spLocks noChangeArrowheads="1"/>
        </xdr:cNvSpPr>
      </xdr:nvSpPr>
      <xdr:spPr bwMode="auto">
        <a:xfrm>
          <a:off x="12420600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 ONLY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1257" name="Text 233"/>
        <xdr:cNvSpPr txBox="1">
          <a:spLocks noChangeArrowheads="1"/>
        </xdr:cNvSpPr>
      </xdr:nvSpPr>
      <xdr:spPr bwMode="auto">
        <a:xfrm>
          <a:off x="12563475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7831" name="Line 234"/>
        <xdr:cNvSpPr>
          <a:spLocks noChangeShapeType="1"/>
        </xdr:cNvSpPr>
      </xdr:nvSpPr>
      <xdr:spPr bwMode="auto">
        <a:xfrm flipH="1">
          <a:off x="12258675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43</xdr:row>
      <xdr:rowOff>0</xdr:rowOff>
    </xdr:from>
    <xdr:to>
      <xdr:col>4</xdr:col>
      <xdr:colOff>76200</xdr:colOff>
      <xdr:row>44</xdr:row>
      <xdr:rowOff>28575</xdr:rowOff>
    </xdr:to>
    <xdr:sp macro="" textlink="$Q$44" fLocksText="0">
      <xdr:nvSpPr>
        <xdr:cNvPr id="1259" name="Text 235"/>
        <xdr:cNvSpPr txBox="1">
          <a:spLocks noChangeArrowheads="1"/>
        </xdr:cNvSpPr>
      </xdr:nvSpPr>
      <xdr:spPr bwMode="auto">
        <a:xfrm>
          <a:off x="361950" y="60674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40CF9F5-7640-432A-8011-6FD18CE881C1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9</xdr:col>
      <xdr:colOff>66675</xdr:colOff>
      <xdr:row>6</xdr:row>
      <xdr:rowOff>9526</xdr:rowOff>
    </xdr:from>
    <xdr:to>
      <xdr:col>13</xdr:col>
      <xdr:colOff>9525</xdr:colOff>
      <xdr:row>7</xdr:row>
      <xdr:rowOff>0</xdr:rowOff>
    </xdr:to>
    <xdr:sp macro="" textlink="">
      <xdr:nvSpPr>
        <xdr:cNvPr id="141" name="Text 33"/>
        <xdr:cNvSpPr txBox="1">
          <a:spLocks noChangeArrowheads="1"/>
        </xdr:cNvSpPr>
      </xdr:nvSpPr>
      <xdr:spPr bwMode="auto">
        <a:xfrm>
          <a:off x="4495800" y="838201"/>
          <a:ext cx="2200275" cy="16192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x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810" name="Text 95"/>
        <xdr:cNvSpPr txBox="1">
          <a:spLocks noChangeArrowheads="1"/>
        </xdr:cNvSpPr>
      </xdr:nvSpPr>
      <xdr:spPr bwMode="auto">
        <a:xfrm>
          <a:off x="5276850" y="442912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180974</xdr:colOff>
      <xdr:row>4</xdr:row>
      <xdr:rowOff>66675</xdr:rowOff>
    </xdr:from>
    <xdr:to>
      <xdr:col>7</xdr:col>
      <xdr:colOff>180974</xdr:colOff>
      <xdr:row>6</xdr:row>
      <xdr:rowOff>57150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2447924" y="657225"/>
          <a:ext cx="98107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2050" name="Text 2"/>
        <xdr:cNvSpPr txBox="1">
          <a:spLocks noChangeArrowheads="1"/>
        </xdr:cNvSpPr>
      </xdr:nvSpPr>
      <xdr:spPr bwMode="auto">
        <a:xfrm>
          <a:off x="2133600" y="84772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314325</xdr:rowOff>
    </xdr:from>
    <xdr:to>
      <xdr:col>7</xdr:col>
      <xdr:colOff>790575</xdr:colOff>
      <xdr:row>9</xdr:row>
      <xdr:rowOff>57150</xdr:rowOff>
    </xdr:to>
    <xdr:sp macro="" textlink="">
      <xdr:nvSpPr>
        <xdr:cNvPr id="2054" name="Text 6"/>
        <xdr:cNvSpPr txBox="1">
          <a:spLocks noChangeArrowheads="1"/>
        </xdr:cNvSpPr>
      </xdr:nvSpPr>
      <xdr:spPr bwMode="auto">
        <a:xfrm>
          <a:off x="171450" y="133350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5814" name="Text 9"/>
        <xdr:cNvSpPr txBox="1">
          <a:spLocks noChangeArrowheads="1"/>
        </xdr:cNvSpPr>
      </xdr:nvSpPr>
      <xdr:spPr bwMode="auto">
        <a:xfrm>
          <a:off x="142875" y="101917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180975</xdr:rowOff>
    </xdr:to>
    <xdr:sp macro="" textlink="">
      <xdr:nvSpPr>
        <xdr:cNvPr id="2058" name="Text 10"/>
        <xdr:cNvSpPr txBox="1">
          <a:spLocks noChangeArrowheads="1"/>
        </xdr:cNvSpPr>
      </xdr:nvSpPr>
      <xdr:spPr bwMode="auto">
        <a:xfrm>
          <a:off x="180975" y="1028700"/>
          <a:ext cx="971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104775</xdr:rowOff>
    </xdr:from>
    <xdr:to>
      <xdr:col>9</xdr:col>
      <xdr:colOff>57150</xdr:colOff>
      <xdr:row>7</xdr:row>
      <xdr:rowOff>314325</xdr:rowOff>
    </xdr:to>
    <xdr:sp macro="" textlink="">
      <xdr:nvSpPr>
        <xdr:cNvPr id="2059" name="Text 11"/>
        <xdr:cNvSpPr txBox="1">
          <a:spLocks noChangeArrowheads="1"/>
        </xdr:cNvSpPr>
      </xdr:nvSpPr>
      <xdr:spPr bwMode="auto">
        <a:xfrm>
          <a:off x="628650" y="1123950"/>
          <a:ext cx="385762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5817" name="Line 15"/>
        <xdr:cNvSpPr>
          <a:spLocks noChangeShapeType="1"/>
        </xdr:cNvSpPr>
      </xdr:nvSpPr>
      <xdr:spPr bwMode="auto">
        <a:xfrm>
          <a:off x="133350" y="13430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5818" name="Line 16"/>
        <xdr:cNvSpPr>
          <a:spLocks noChangeShapeType="1"/>
        </xdr:cNvSpPr>
      </xdr:nvSpPr>
      <xdr:spPr bwMode="auto">
        <a:xfrm>
          <a:off x="133350" y="10191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5819" name="Line 17"/>
        <xdr:cNvSpPr>
          <a:spLocks noChangeShapeType="1"/>
        </xdr:cNvSpPr>
      </xdr:nvSpPr>
      <xdr:spPr bwMode="auto">
        <a:xfrm>
          <a:off x="142875" y="10191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0</xdr:colOff>
      <xdr:row>30</xdr:row>
      <xdr:rowOff>142875</xdr:rowOff>
    </xdr:to>
    <xdr:sp macro="" textlink="">
      <xdr:nvSpPr>
        <xdr:cNvPr id="2067" name="Text 19"/>
        <xdr:cNvSpPr txBox="1">
          <a:spLocks noChangeArrowheads="1"/>
        </xdr:cNvSpPr>
      </xdr:nvSpPr>
      <xdr:spPr bwMode="auto">
        <a:xfrm>
          <a:off x="161925" y="4429125"/>
          <a:ext cx="46482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0</xdr:rowOff>
    </xdr:to>
    <xdr:sp macro="" textlink="">
      <xdr:nvSpPr>
        <xdr:cNvPr id="2068" name="Text 20"/>
        <xdr:cNvSpPr txBox="1">
          <a:spLocks noChangeArrowheads="1"/>
        </xdr:cNvSpPr>
      </xdr:nvSpPr>
      <xdr:spPr bwMode="auto">
        <a:xfrm>
          <a:off x="390525" y="4991100"/>
          <a:ext cx="23145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2051" name="Text 3"/>
        <xdr:cNvSpPr txBox="1">
          <a:spLocks noChangeArrowheads="1"/>
        </xdr:cNvSpPr>
      </xdr:nvSpPr>
      <xdr:spPr bwMode="auto">
        <a:xfrm>
          <a:off x="142875" y="160972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5823" name="Line 24"/>
        <xdr:cNvSpPr>
          <a:spLocks noChangeShapeType="1"/>
        </xdr:cNvSpPr>
      </xdr:nvSpPr>
      <xdr:spPr bwMode="auto">
        <a:xfrm>
          <a:off x="4048125" y="10191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5824" name="Line 30"/>
        <xdr:cNvSpPr>
          <a:spLocks noChangeShapeType="1"/>
        </xdr:cNvSpPr>
      </xdr:nvSpPr>
      <xdr:spPr bwMode="auto">
        <a:xfrm>
          <a:off x="4086225" y="13430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38100</xdr:rowOff>
    </xdr:from>
    <xdr:to>
      <xdr:col>12</xdr:col>
      <xdr:colOff>685800</xdr:colOff>
      <xdr:row>6</xdr:row>
      <xdr:rowOff>161925</xdr:rowOff>
    </xdr:to>
    <xdr:sp macro="" textlink="">
      <xdr:nvSpPr>
        <xdr:cNvPr id="145825" name="Text 33"/>
        <xdr:cNvSpPr txBox="1">
          <a:spLocks noChangeArrowheads="1"/>
        </xdr:cNvSpPr>
      </xdr:nvSpPr>
      <xdr:spPr bwMode="auto">
        <a:xfrm>
          <a:off x="4505326" y="876300"/>
          <a:ext cx="2162174" cy="12382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2094" name="Text 46"/>
        <xdr:cNvSpPr txBox="1">
          <a:spLocks noChangeArrowheads="1"/>
        </xdr:cNvSpPr>
      </xdr:nvSpPr>
      <xdr:spPr bwMode="auto">
        <a:xfrm>
          <a:off x="4524375" y="101917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5827" name="Line 47"/>
        <xdr:cNvSpPr>
          <a:spLocks noChangeShapeType="1"/>
        </xdr:cNvSpPr>
      </xdr:nvSpPr>
      <xdr:spPr bwMode="auto">
        <a:xfrm>
          <a:off x="133350" y="1600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314325</xdr:rowOff>
    </xdr:from>
    <xdr:to>
      <xdr:col>11</xdr:col>
      <xdr:colOff>142875</xdr:colOff>
      <xdr:row>9</xdr:row>
      <xdr:rowOff>123825</xdr:rowOff>
    </xdr:to>
    <xdr:sp macro="" textlink="">
      <xdr:nvSpPr>
        <xdr:cNvPr id="2096" name="Text 48"/>
        <xdr:cNvSpPr txBox="1">
          <a:spLocks noChangeArrowheads="1"/>
        </xdr:cNvSpPr>
      </xdr:nvSpPr>
      <xdr:spPr bwMode="auto">
        <a:xfrm>
          <a:off x="4591050" y="1333500"/>
          <a:ext cx="8286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0</xdr:rowOff>
    </xdr:from>
    <xdr:to>
      <xdr:col>12</xdr:col>
      <xdr:colOff>695325</xdr:colOff>
      <xdr:row>7</xdr:row>
      <xdr:rowOff>142875</xdr:rowOff>
    </xdr:to>
    <xdr:sp macro="" textlink="">
      <xdr:nvSpPr>
        <xdr:cNvPr id="2097" name="Text 49"/>
        <xdr:cNvSpPr txBox="1">
          <a:spLocks noChangeArrowheads="1"/>
        </xdr:cNvSpPr>
      </xdr:nvSpPr>
      <xdr:spPr bwMode="auto">
        <a:xfrm>
          <a:off x="5610225" y="1019175"/>
          <a:ext cx="10668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</a:t>
          </a:r>
        </a:p>
      </xdr:txBody>
    </xdr:sp>
    <xdr:clientData/>
  </xdr:twoCellAnchor>
  <xdr:twoCellAnchor>
    <xdr:from>
      <xdr:col>11</xdr:col>
      <xdr:colOff>400050</xdr:colOff>
      <xdr:row>7</xdr:row>
      <xdr:rowOff>133350</xdr:rowOff>
    </xdr:from>
    <xdr:to>
      <xdr:col>12</xdr:col>
      <xdr:colOff>276225</xdr:colOff>
      <xdr:row>8</xdr:row>
      <xdr:rowOff>9525</xdr:rowOff>
    </xdr:to>
    <xdr:sp macro="" textlink="">
      <xdr:nvSpPr>
        <xdr:cNvPr id="145830" name="Text 50"/>
        <xdr:cNvSpPr txBox="1">
          <a:spLocks noChangeArrowheads="1"/>
        </xdr:cNvSpPr>
      </xdr:nvSpPr>
      <xdr:spPr bwMode="auto">
        <a:xfrm>
          <a:off x="5676900" y="1152525"/>
          <a:ext cx="581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142875</xdr:rowOff>
    </xdr:from>
    <xdr:to>
      <xdr:col>12</xdr:col>
      <xdr:colOff>809625</xdr:colOff>
      <xdr:row>8</xdr:row>
      <xdr:rowOff>0</xdr:rowOff>
    </xdr:to>
    <xdr:sp macro="" textlink="">
      <xdr:nvSpPr>
        <xdr:cNvPr id="145831" name="Text 51"/>
        <xdr:cNvSpPr txBox="1">
          <a:spLocks noChangeArrowheads="1"/>
        </xdr:cNvSpPr>
      </xdr:nvSpPr>
      <xdr:spPr bwMode="auto">
        <a:xfrm>
          <a:off x="6134100" y="1162050"/>
          <a:ext cx="552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5832" name="Line 54"/>
        <xdr:cNvSpPr>
          <a:spLocks noChangeShapeType="1"/>
        </xdr:cNvSpPr>
      </xdr:nvSpPr>
      <xdr:spPr bwMode="auto">
        <a:xfrm>
          <a:off x="133350" y="2000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5833" name="Line 56"/>
        <xdr:cNvSpPr>
          <a:spLocks noChangeShapeType="1"/>
        </xdr:cNvSpPr>
      </xdr:nvSpPr>
      <xdr:spPr bwMode="auto">
        <a:xfrm>
          <a:off x="4086225" y="16002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834" name="Text 58"/>
        <xdr:cNvSpPr txBox="1">
          <a:spLocks noChangeArrowheads="1"/>
        </xdr:cNvSpPr>
      </xdr:nvSpPr>
      <xdr:spPr bwMode="auto">
        <a:xfrm>
          <a:off x="4086225" y="300037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5835" name="Line 59"/>
        <xdr:cNvSpPr>
          <a:spLocks noChangeShapeType="1"/>
        </xdr:cNvSpPr>
      </xdr:nvSpPr>
      <xdr:spPr bwMode="auto">
        <a:xfrm>
          <a:off x="4086225" y="30003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19050</xdr:rowOff>
    </xdr:from>
    <xdr:to>
      <xdr:col>11</xdr:col>
      <xdr:colOff>28575</xdr:colOff>
      <xdr:row>11</xdr:row>
      <xdr:rowOff>19050</xdr:rowOff>
    </xdr:to>
    <xdr:sp macro="" textlink="">
      <xdr:nvSpPr>
        <xdr:cNvPr id="2108" name="Text 60"/>
        <xdr:cNvSpPr txBox="1">
          <a:spLocks noChangeArrowheads="1"/>
        </xdr:cNvSpPr>
      </xdr:nvSpPr>
      <xdr:spPr bwMode="auto">
        <a:xfrm>
          <a:off x="4295775" y="1619250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5837" name="Line 61"/>
        <xdr:cNvSpPr>
          <a:spLocks noChangeShapeType="1"/>
        </xdr:cNvSpPr>
      </xdr:nvSpPr>
      <xdr:spPr bwMode="auto">
        <a:xfrm>
          <a:off x="4429125" y="18669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838" name="Line 62"/>
        <xdr:cNvSpPr>
          <a:spLocks noChangeShapeType="1"/>
        </xdr:cNvSpPr>
      </xdr:nvSpPr>
      <xdr:spPr bwMode="auto">
        <a:xfrm>
          <a:off x="4429125" y="31432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5839" name="Line 63"/>
        <xdr:cNvSpPr>
          <a:spLocks noChangeShapeType="1"/>
        </xdr:cNvSpPr>
      </xdr:nvSpPr>
      <xdr:spPr bwMode="auto">
        <a:xfrm>
          <a:off x="4810125" y="18669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840" name="Line 64"/>
        <xdr:cNvSpPr>
          <a:spLocks noChangeShapeType="1"/>
        </xdr:cNvSpPr>
      </xdr:nvSpPr>
      <xdr:spPr bwMode="auto">
        <a:xfrm>
          <a:off x="4810125" y="31432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5841" name="Line 66"/>
        <xdr:cNvSpPr>
          <a:spLocks noChangeShapeType="1"/>
        </xdr:cNvSpPr>
      </xdr:nvSpPr>
      <xdr:spPr bwMode="auto">
        <a:xfrm flipV="1">
          <a:off x="5276850" y="160020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5842" name="Line 67"/>
        <xdr:cNvSpPr>
          <a:spLocks noChangeShapeType="1"/>
        </xdr:cNvSpPr>
      </xdr:nvSpPr>
      <xdr:spPr bwMode="auto">
        <a:xfrm flipV="1">
          <a:off x="5981700" y="160020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5843" name="Line 68"/>
        <xdr:cNvSpPr>
          <a:spLocks noChangeShapeType="1"/>
        </xdr:cNvSpPr>
      </xdr:nvSpPr>
      <xdr:spPr bwMode="auto">
        <a:xfrm>
          <a:off x="4086225" y="2000250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844" name="Line 69"/>
        <xdr:cNvSpPr>
          <a:spLocks noChangeShapeType="1"/>
        </xdr:cNvSpPr>
      </xdr:nvSpPr>
      <xdr:spPr bwMode="auto">
        <a:xfrm>
          <a:off x="6686550" y="30003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5845" name="Line 70"/>
        <xdr:cNvSpPr>
          <a:spLocks noChangeShapeType="1"/>
        </xdr:cNvSpPr>
      </xdr:nvSpPr>
      <xdr:spPr bwMode="auto">
        <a:xfrm>
          <a:off x="133350" y="2143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5846" name="Line 71"/>
        <xdr:cNvSpPr>
          <a:spLocks noChangeShapeType="1"/>
        </xdr:cNvSpPr>
      </xdr:nvSpPr>
      <xdr:spPr bwMode="auto">
        <a:xfrm flipH="1">
          <a:off x="133350" y="2286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5847" name="Line 72"/>
        <xdr:cNvSpPr>
          <a:spLocks noChangeShapeType="1"/>
        </xdr:cNvSpPr>
      </xdr:nvSpPr>
      <xdr:spPr bwMode="auto">
        <a:xfrm>
          <a:off x="133350" y="2428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5848" name="Line 73"/>
        <xdr:cNvSpPr>
          <a:spLocks noChangeShapeType="1"/>
        </xdr:cNvSpPr>
      </xdr:nvSpPr>
      <xdr:spPr bwMode="auto">
        <a:xfrm flipH="1">
          <a:off x="133350" y="2571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5849" name="Line 74"/>
        <xdr:cNvSpPr>
          <a:spLocks noChangeShapeType="1"/>
        </xdr:cNvSpPr>
      </xdr:nvSpPr>
      <xdr:spPr bwMode="auto">
        <a:xfrm>
          <a:off x="133350" y="271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5850" name="Line 75"/>
        <xdr:cNvSpPr>
          <a:spLocks noChangeShapeType="1"/>
        </xdr:cNvSpPr>
      </xdr:nvSpPr>
      <xdr:spPr bwMode="auto">
        <a:xfrm flipH="1">
          <a:off x="133350" y="2857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5851" name="Line 76"/>
        <xdr:cNvSpPr>
          <a:spLocks noChangeShapeType="1"/>
        </xdr:cNvSpPr>
      </xdr:nvSpPr>
      <xdr:spPr bwMode="auto">
        <a:xfrm>
          <a:off x="133350" y="3000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5852" name="Line 78"/>
        <xdr:cNvSpPr>
          <a:spLocks noChangeShapeType="1"/>
        </xdr:cNvSpPr>
      </xdr:nvSpPr>
      <xdr:spPr bwMode="auto">
        <a:xfrm flipH="1">
          <a:off x="133350" y="3286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5853" name="Line 79"/>
        <xdr:cNvSpPr>
          <a:spLocks noChangeShapeType="1"/>
        </xdr:cNvSpPr>
      </xdr:nvSpPr>
      <xdr:spPr bwMode="auto">
        <a:xfrm>
          <a:off x="142875" y="34385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0</xdr:rowOff>
    </xdr:from>
    <xdr:to>
      <xdr:col>13</xdr:col>
      <xdr:colOff>9525</xdr:colOff>
      <xdr:row>24</xdr:row>
      <xdr:rowOff>0</xdr:rowOff>
    </xdr:to>
    <xdr:sp macro="" textlink="">
      <xdr:nvSpPr>
        <xdr:cNvPr id="145854" name="Line 80"/>
        <xdr:cNvSpPr>
          <a:spLocks noChangeShapeType="1"/>
        </xdr:cNvSpPr>
      </xdr:nvSpPr>
      <xdr:spPr bwMode="auto">
        <a:xfrm flipH="1">
          <a:off x="142875" y="3571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5855" name="Line 81"/>
        <xdr:cNvSpPr>
          <a:spLocks noChangeShapeType="1"/>
        </xdr:cNvSpPr>
      </xdr:nvSpPr>
      <xdr:spPr bwMode="auto">
        <a:xfrm>
          <a:off x="133350" y="3714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5856" name="Line 82"/>
        <xdr:cNvSpPr>
          <a:spLocks noChangeShapeType="1"/>
        </xdr:cNvSpPr>
      </xdr:nvSpPr>
      <xdr:spPr bwMode="auto">
        <a:xfrm>
          <a:off x="4495800" y="8572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5857" name="Line 84"/>
        <xdr:cNvSpPr>
          <a:spLocks noChangeShapeType="1"/>
        </xdr:cNvSpPr>
      </xdr:nvSpPr>
      <xdr:spPr bwMode="auto">
        <a:xfrm>
          <a:off x="4486275" y="99060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5858" name="Line 85"/>
        <xdr:cNvSpPr>
          <a:spLocks noChangeShapeType="1"/>
        </xdr:cNvSpPr>
      </xdr:nvSpPr>
      <xdr:spPr bwMode="auto">
        <a:xfrm>
          <a:off x="4095750" y="18478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5859" name="Line 86"/>
        <xdr:cNvSpPr>
          <a:spLocks noChangeShapeType="1"/>
        </xdr:cNvSpPr>
      </xdr:nvSpPr>
      <xdr:spPr bwMode="auto">
        <a:xfrm>
          <a:off x="133350" y="3857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5860" name="Line 88"/>
        <xdr:cNvSpPr>
          <a:spLocks noChangeShapeType="1"/>
        </xdr:cNvSpPr>
      </xdr:nvSpPr>
      <xdr:spPr bwMode="auto">
        <a:xfrm>
          <a:off x="133350" y="4143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5861" name="Line 89"/>
        <xdr:cNvSpPr>
          <a:spLocks noChangeShapeType="1"/>
        </xdr:cNvSpPr>
      </xdr:nvSpPr>
      <xdr:spPr bwMode="auto">
        <a:xfrm flipH="1">
          <a:off x="133350" y="4286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5862" name="Line 90"/>
        <xdr:cNvSpPr>
          <a:spLocks noChangeShapeType="1"/>
        </xdr:cNvSpPr>
      </xdr:nvSpPr>
      <xdr:spPr bwMode="auto">
        <a:xfrm>
          <a:off x="133350" y="4429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5863" name="Line 92"/>
        <xdr:cNvSpPr>
          <a:spLocks noChangeShapeType="1"/>
        </xdr:cNvSpPr>
      </xdr:nvSpPr>
      <xdr:spPr bwMode="auto">
        <a:xfrm>
          <a:off x="133350" y="5143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864" name="Line 96"/>
        <xdr:cNvSpPr>
          <a:spLocks noChangeShapeType="1"/>
        </xdr:cNvSpPr>
      </xdr:nvSpPr>
      <xdr:spPr bwMode="auto">
        <a:xfrm>
          <a:off x="5276850" y="49815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5865" name="Line 97"/>
        <xdr:cNvSpPr>
          <a:spLocks noChangeShapeType="1"/>
        </xdr:cNvSpPr>
      </xdr:nvSpPr>
      <xdr:spPr bwMode="auto">
        <a:xfrm>
          <a:off x="133350" y="5305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5866" name="Line 100"/>
        <xdr:cNvSpPr>
          <a:spLocks noChangeShapeType="1"/>
        </xdr:cNvSpPr>
      </xdr:nvSpPr>
      <xdr:spPr bwMode="auto">
        <a:xfrm flipH="1">
          <a:off x="142875" y="54673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5867" name="Line 102"/>
        <xdr:cNvSpPr>
          <a:spLocks noChangeShapeType="1"/>
        </xdr:cNvSpPr>
      </xdr:nvSpPr>
      <xdr:spPr bwMode="auto">
        <a:xfrm>
          <a:off x="1304925" y="57340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5868" name="Line 103"/>
        <xdr:cNvSpPr>
          <a:spLocks noChangeShapeType="1"/>
        </xdr:cNvSpPr>
      </xdr:nvSpPr>
      <xdr:spPr bwMode="auto">
        <a:xfrm>
          <a:off x="1304925" y="58578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869" name="Line 104"/>
        <xdr:cNvSpPr>
          <a:spLocks noChangeShapeType="1"/>
        </xdr:cNvSpPr>
      </xdr:nvSpPr>
      <xdr:spPr bwMode="auto">
        <a:xfrm>
          <a:off x="1304925" y="5981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5870" name="Line 107"/>
        <xdr:cNvSpPr>
          <a:spLocks noChangeShapeType="1"/>
        </xdr:cNvSpPr>
      </xdr:nvSpPr>
      <xdr:spPr bwMode="auto">
        <a:xfrm>
          <a:off x="1304925" y="61055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5871" name="Line 108"/>
        <xdr:cNvSpPr>
          <a:spLocks noChangeShapeType="1"/>
        </xdr:cNvSpPr>
      </xdr:nvSpPr>
      <xdr:spPr bwMode="auto">
        <a:xfrm>
          <a:off x="142875" y="612457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5872" name="Line 110"/>
        <xdr:cNvSpPr>
          <a:spLocks noChangeShapeType="1"/>
        </xdr:cNvSpPr>
      </xdr:nvSpPr>
      <xdr:spPr bwMode="auto">
        <a:xfrm>
          <a:off x="5276850" y="61245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5873" name="Text 114"/>
        <xdr:cNvSpPr txBox="1">
          <a:spLocks noChangeArrowheads="1"/>
        </xdr:cNvSpPr>
      </xdr:nvSpPr>
      <xdr:spPr bwMode="auto">
        <a:xfrm>
          <a:off x="5286375" y="5476875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5874" name="Line 115"/>
        <xdr:cNvSpPr>
          <a:spLocks noChangeShapeType="1"/>
        </xdr:cNvSpPr>
      </xdr:nvSpPr>
      <xdr:spPr bwMode="auto">
        <a:xfrm>
          <a:off x="5286375" y="61245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875" name="Line 116"/>
        <xdr:cNvSpPr>
          <a:spLocks noChangeShapeType="1"/>
        </xdr:cNvSpPr>
      </xdr:nvSpPr>
      <xdr:spPr bwMode="auto">
        <a:xfrm flipH="1">
          <a:off x="133350" y="6257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876" name="Line 117"/>
        <xdr:cNvSpPr>
          <a:spLocks noChangeShapeType="1"/>
        </xdr:cNvSpPr>
      </xdr:nvSpPr>
      <xdr:spPr bwMode="auto">
        <a:xfrm>
          <a:off x="133350" y="6410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5877" name="Line 118"/>
        <xdr:cNvSpPr>
          <a:spLocks noChangeShapeType="1"/>
        </xdr:cNvSpPr>
      </xdr:nvSpPr>
      <xdr:spPr bwMode="auto">
        <a:xfrm flipH="1">
          <a:off x="133350" y="6562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5878" name="Line 120"/>
        <xdr:cNvSpPr>
          <a:spLocks noChangeShapeType="1"/>
        </xdr:cNvSpPr>
      </xdr:nvSpPr>
      <xdr:spPr bwMode="auto">
        <a:xfrm flipH="1">
          <a:off x="133350" y="6715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5879" name="Line 121"/>
        <xdr:cNvSpPr>
          <a:spLocks noChangeShapeType="1"/>
        </xdr:cNvSpPr>
      </xdr:nvSpPr>
      <xdr:spPr bwMode="auto">
        <a:xfrm>
          <a:off x="133350" y="6867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5880" name="Line 122"/>
        <xdr:cNvSpPr>
          <a:spLocks noChangeShapeType="1"/>
        </xdr:cNvSpPr>
      </xdr:nvSpPr>
      <xdr:spPr bwMode="auto">
        <a:xfrm flipH="1">
          <a:off x="133350" y="701992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5881" name="Line 123"/>
        <xdr:cNvSpPr>
          <a:spLocks noChangeShapeType="1"/>
        </xdr:cNvSpPr>
      </xdr:nvSpPr>
      <xdr:spPr bwMode="auto">
        <a:xfrm>
          <a:off x="142875" y="71723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5882" name="Line 124"/>
        <xdr:cNvSpPr>
          <a:spLocks noChangeShapeType="1"/>
        </xdr:cNvSpPr>
      </xdr:nvSpPr>
      <xdr:spPr bwMode="auto">
        <a:xfrm flipH="1">
          <a:off x="133350" y="7324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5883" name="Line 126"/>
        <xdr:cNvSpPr>
          <a:spLocks noChangeShapeType="1"/>
        </xdr:cNvSpPr>
      </xdr:nvSpPr>
      <xdr:spPr bwMode="auto">
        <a:xfrm>
          <a:off x="133350" y="7477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884" name="Text 127"/>
        <xdr:cNvSpPr txBox="1">
          <a:spLocks noChangeArrowheads="1"/>
        </xdr:cNvSpPr>
      </xdr:nvSpPr>
      <xdr:spPr bwMode="auto">
        <a:xfrm>
          <a:off x="5276850" y="7629525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5885" name="Line 128"/>
        <xdr:cNvSpPr>
          <a:spLocks noChangeShapeType="1"/>
        </xdr:cNvSpPr>
      </xdr:nvSpPr>
      <xdr:spPr bwMode="auto">
        <a:xfrm flipH="1">
          <a:off x="133350" y="7629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5886" name="Line 129"/>
        <xdr:cNvSpPr>
          <a:spLocks noChangeShapeType="1"/>
        </xdr:cNvSpPr>
      </xdr:nvSpPr>
      <xdr:spPr bwMode="auto">
        <a:xfrm>
          <a:off x="5276850" y="76295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5887" name="Line 130"/>
        <xdr:cNvSpPr>
          <a:spLocks noChangeShapeType="1"/>
        </xdr:cNvSpPr>
      </xdr:nvSpPr>
      <xdr:spPr bwMode="auto">
        <a:xfrm>
          <a:off x="5276850" y="79343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888" name="Line 131"/>
        <xdr:cNvSpPr>
          <a:spLocks noChangeShapeType="1"/>
        </xdr:cNvSpPr>
      </xdr:nvSpPr>
      <xdr:spPr bwMode="auto">
        <a:xfrm flipV="1">
          <a:off x="6686550" y="76295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5889" name="Line 132"/>
        <xdr:cNvSpPr>
          <a:spLocks noChangeShapeType="1"/>
        </xdr:cNvSpPr>
      </xdr:nvSpPr>
      <xdr:spPr bwMode="auto">
        <a:xfrm>
          <a:off x="133350" y="8086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5890" name="Line 133"/>
        <xdr:cNvSpPr>
          <a:spLocks noChangeShapeType="1"/>
        </xdr:cNvSpPr>
      </xdr:nvSpPr>
      <xdr:spPr bwMode="auto">
        <a:xfrm flipH="1">
          <a:off x="133350" y="8239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5891" name="Line 134"/>
        <xdr:cNvSpPr>
          <a:spLocks noChangeShapeType="1"/>
        </xdr:cNvSpPr>
      </xdr:nvSpPr>
      <xdr:spPr bwMode="auto">
        <a:xfrm>
          <a:off x="133350" y="8391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5892" name="Line 135"/>
        <xdr:cNvSpPr>
          <a:spLocks noChangeShapeType="1"/>
        </xdr:cNvSpPr>
      </xdr:nvSpPr>
      <xdr:spPr bwMode="auto">
        <a:xfrm flipH="1">
          <a:off x="133350" y="8543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5893" name="Line 136"/>
        <xdr:cNvSpPr>
          <a:spLocks noChangeShapeType="1"/>
        </xdr:cNvSpPr>
      </xdr:nvSpPr>
      <xdr:spPr bwMode="auto">
        <a:xfrm>
          <a:off x="133350" y="8696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5894" name="Line 138"/>
        <xdr:cNvSpPr>
          <a:spLocks noChangeShapeType="1"/>
        </xdr:cNvSpPr>
      </xdr:nvSpPr>
      <xdr:spPr bwMode="auto">
        <a:xfrm>
          <a:off x="133350" y="8991600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60</xdr:row>
      <xdr:rowOff>0</xdr:rowOff>
    </xdr:from>
    <xdr:to>
      <xdr:col>8</xdr:col>
      <xdr:colOff>238125</xdr:colOff>
      <xdr:row>64</xdr:row>
      <xdr:rowOff>0</xdr:rowOff>
    </xdr:to>
    <xdr:sp macro="" textlink="">
      <xdr:nvSpPr>
        <xdr:cNvPr id="145895" name="Line 139"/>
        <xdr:cNvSpPr>
          <a:spLocks noChangeShapeType="1"/>
        </xdr:cNvSpPr>
      </xdr:nvSpPr>
      <xdr:spPr bwMode="auto">
        <a:xfrm>
          <a:off x="4324350" y="869632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5896" name="Line 140"/>
        <xdr:cNvSpPr>
          <a:spLocks noChangeShapeType="1"/>
        </xdr:cNvSpPr>
      </xdr:nvSpPr>
      <xdr:spPr bwMode="auto">
        <a:xfrm>
          <a:off x="4086225" y="899160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5897" name="Line 143"/>
        <xdr:cNvSpPr>
          <a:spLocks noChangeShapeType="1"/>
        </xdr:cNvSpPr>
      </xdr:nvSpPr>
      <xdr:spPr bwMode="auto">
        <a:xfrm>
          <a:off x="4333875" y="88582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62</xdr:row>
      <xdr:rowOff>0</xdr:rowOff>
    </xdr:from>
    <xdr:to>
      <xdr:col>12</xdr:col>
      <xdr:colOff>133350</xdr:colOff>
      <xdr:row>63</xdr:row>
      <xdr:rowOff>142875</xdr:rowOff>
    </xdr:to>
    <xdr:sp macro="" textlink="">
      <xdr:nvSpPr>
        <xdr:cNvPr id="145898" name="Text 144"/>
        <xdr:cNvSpPr txBox="1">
          <a:spLocks noChangeArrowheads="1"/>
        </xdr:cNvSpPr>
      </xdr:nvSpPr>
      <xdr:spPr bwMode="auto">
        <a:xfrm>
          <a:off x="5057775" y="8991600"/>
          <a:ext cx="1057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5899" name="Text 145"/>
        <xdr:cNvSpPr txBox="1">
          <a:spLocks noChangeArrowheads="1"/>
        </xdr:cNvSpPr>
      </xdr:nvSpPr>
      <xdr:spPr bwMode="auto">
        <a:xfrm>
          <a:off x="6000750" y="898207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64</xdr:row>
      <xdr:rowOff>19050</xdr:rowOff>
    </xdr:from>
    <xdr:to>
      <xdr:col>7</xdr:col>
      <xdr:colOff>295275</xdr:colOff>
      <xdr:row>66</xdr:row>
      <xdr:rowOff>19050</xdr:rowOff>
    </xdr:to>
    <xdr:sp macro="" textlink="">
      <xdr:nvSpPr>
        <xdr:cNvPr id="2194" name="Text 146"/>
        <xdr:cNvSpPr txBox="1">
          <a:spLocks noChangeArrowheads="1"/>
        </xdr:cNvSpPr>
      </xdr:nvSpPr>
      <xdr:spPr bwMode="auto">
        <a:xfrm>
          <a:off x="152400" y="9353550"/>
          <a:ext cx="33909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    Revised 8/2018</a:t>
          </a:r>
        </a:p>
        <a:p>
          <a:pPr algn="l" rtl="0">
            <a:defRPr sz="1000"/>
          </a:pPr>
          <a:endParaRPr lang="en-US" sz="800" b="1" i="1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5901" name="Line 148"/>
        <xdr:cNvSpPr>
          <a:spLocks noChangeShapeType="1"/>
        </xdr:cNvSpPr>
      </xdr:nvSpPr>
      <xdr:spPr bwMode="auto">
        <a:xfrm flipH="1" flipV="1">
          <a:off x="6115050" y="1162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902" name="Line 150"/>
        <xdr:cNvSpPr>
          <a:spLocks noChangeShapeType="1"/>
        </xdr:cNvSpPr>
      </xdr:nvSpPr>
      <xdr:spPr bwMode="auto">
        <a:xfrm flipH="1">
          <a:off x="133350" y="3143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5903" name="Line 152"/>
        <xdr:cNvSpPr>
          <a:spLocks noChangeShapeType="1"/>
        </xdr:cNvSpPr>
      </xdr:nvSpPr>
      <xdr:spPr bwMode="auto">
        <a:xfrm>
          <a:off x="6686550" y="546735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5904" name="Line 155"/>
        <xdr:cNvSpPr>
          <a:spLocks noChangeShapeType="1"/>
        </xdr:cNvSpPr>
      </xdr:nvSpPr>
      <xdr:spPr bwMode="auto">
        <a:xfrm flipH="1">
          <a:off x="133350" y="4000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5905" name="Line 162"/>
        <xdr:cNvSpPr>
          <a:spLocks noChangeShapeType="1"/>
        </xdr:cNvSpPr>
      </xdr:nvSpPr>
      <xdr:spPr bwMode="auto">
        <a:xfrm flipH="1">
          <a:off x="133350" y="9334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06" name="Text 163"/>
        <xdr:cNvSpPr txBox="1">
          <a:spLocks noChangeArrowheads="1"/>
        </xdr:cNvSpPr>
      </xdr:nvSpPr>
      <xdr:spPr bwMode="auto">
        <a:xfrm>
          <a:off x="5276850" y="625792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5907" name="Line 164"/>
        <xdr:cNvSpPr>
          <a:spLocks noChangeShapeType="1"/>
        </xdr:cNvSpPr>
      </xdr:nvSpPr>
      <xdr:spPr bwMode="auto">
        <a:xfrm>
          <a:off x="5276850" y="62579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908" name="Line 165"/>
        <xdr:cNvSpPr>
          <a:spLocks noChangeShapeType="1"/>
        </xdr:cNvSpPr>
      </xdr:nvSpPr>
      <xdr:spPr bwMode="auto">
        <a:xfrm>
          <a:off x="5276850" y="62579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09" name="Line 166"/>
        <xdr:cNvSpPr>
          <a:spLocks noChangeShapeType="1"/>
        </xdr:cNvSpPr>
      </xdr:nvSpPr>
      <xdr:spPr bwMode="auto">
        <a:xfrm>
          <a:off x="6686550" y="62579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10" name="Line 167"/>
        <xdr:cNvSpPr>
          <a:spLocks noChangeShapeType="1"/>
        </xdr:cNvSpPr>
      </xdr:nvSpPr>
      <xdr:spPr bwMode="auto">
        <a:xfrm flipH="1">
          <a:off x="5276850" y="64103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5911" name="Line 168"/>
        <xdr:cNvSpPr>
          <a:spLocks noChangeShapeType="1"/>
        </xdr:cNvSpPr>
      </xdr:nvSpPr>
      <xdr:spPr bwMode="auto">
        <a:xfrm>
          <a:off x="6000750" y="89916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62</xdr:row>
      <xdr:rowOff>9525</xdr:rowOff>
    </xdr:from>
    <xdr:to>
      <xdr:col>10</xdr:col>
      <xdr:colOff>342900</xdr:colOff>
      <xdr:row>63</xdr:row>
      <xdr:rowOff>200025</xdr:rowOff>
    </xdr:to>
    <xdr:sp macro="" textlink="">
      <xdr:nvSpPr>
        <xdr:cNvPr id="145912" name="Line 169"/>
        <xdr:cNvSpPr>
          <a:spLocks noChangeShapeType="1"/>
        </xdr:cNvSpPr>
      </xdr:nvSpPr>
      <xdr:spPr bwMode="auto">
        <a:xfrm>
          <a:off x="5153025" y="9001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60</xdr:row>
      <xdr:rowOff>0</xdr:rowOff>
    </xdr:from>
    <xdr:to>
      <xdr:col>7</xdr:col>
      <xdr:colOff>323850</xdr:colOff>
      <xdr:row>64</xdr:row>
      <xdr:rowOff>0</xdr:rowOff>
    </xdr:to>
    <xdr:sp macro="" textlink="">
      <xdr:nvSpPr>
        <xdr:cNvPr id="145913" name="Line 170"/>
        <xdr:cNvSpPr>
          <a:spLocks noChangeShapeType="1"/>
        </xdr:cNvSpPr>
      </xdr:nvSpPr>
      <xdr:spPr bwMode="auto">
        <a:xfrm>
          <a:off x="3571875" y="869632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5914" name="Line 172"/>
        <xdr:cNvSpPr>
          <a:spLocks noChangeShapeType="1"/>
        </xdr:cNvSpPr>
      </xdr:nvSpPr>
      <xdr:spPr bwMode="auto">
        <a:xfrm flipV="1">
          <a:off x="133350" y="134302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5915" name="Line 173"/>
        <xdr:cNvSpPr>
          <a:spLocks noChangeShapeType="1"/>
        </xdr:cNvSpPr>
      </xdr:nvSpPr>
      <xdr:spPr bwMode="auto">
        <a:xfrm>
          <a:off x="2266950" y="57340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5916" name="Line 174"/>
        <xdr:cNvSpPr>
          <a:spLocks noChangeShapeType="1"/>
        </xdr:cNvSpPr>
      </xdr:nvSpPr>
      <xdr:spPr bwMode="auto">
        <a:xfrm>
          <a:off x="2266950" y="58578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5917" name="Line 175"/>
        <xdr:cNvSpPr>
          <a:spLocks noChangeShapeType="1"/>
        </xdr:cNvSpPr>
      </xdr:nvSpPr>
      <xdr:spPr bwMode="auto">
        <a:xfrm>
          <a:off x="2266950" y="59817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5918" name="Line 176"/>
        <xdr:cNvSpPr>
          <a:spLocks noChangeShapeType="1"/>
        </xdr:cNvSpPr>
      </xdr:nvSpPr>
      <xdr:spPr bwMode="auto">
        <a:xfrm>
          <a:off x="2266950" y="6105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5919" name="Line 177"/>
        <xdr:cNvSpPr>
          <a:spLocks noChangeShapeType="1"/>
        </xdr:cNvSpPr>
      </xdr:nvSpPr>
      <xdr:spPr bwMode="auto">
        <a:xfrm flipH="1">
          <a:off x="933450" y="54673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5920" name="Line 179"/>
        <xdr:cNvSpPr>
          <a:spLocks noChangeShapeType="1"/>
        </xdr:cNvSpPr>
      </xdr:nvSpPr>
      <xdr:spPr bwMode="auto">
        <a:xfrm>
          <a:off x="5514975" y="10382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5921" name="Line 180"/>
        <xdr:cNvSpPr>
          <a:spLocks noChangeShapeType="1"/>
        </xdr:cNvSpPr>
      </xdr:nvSpPr>
      <xdr:spPr bwMode="auto">
        <a:xfrm>
          <a:off x="5514975" y="11620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54</xdr:row>
      <xdr:rowOff>19050</xdr:rowOff>
    </xdr:from>
    <xdr:to>
      <xdr:col>8</xdr:col>
      <xdr:colOff>276225</xdr:colOff>
      <xdr:row>55</xdr:row>
      <xdr:rowOff>47625</xdr:rowOff>
    </xdr:to>
    <xdr:sp macro="" textlink="">
      <xdr:nvSpPr>
        <xdr:cNvPr id="2229" name="Text 181"/>
        <xdr:cNvSpPr txBox="1">
          <a:spLocks noChangeArrowheads="1"/>
        </xdr:cNvSpPr>
      </xdr:nvSpPr>
      <xdr:spPr bwMode="auto">
        <a:xfrm>
          <a:off x="2266950" y="7781925"/>
          <a:ext cx="20955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19% OF SALARIES AND WAGES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2230" name="Text 182"/>
        <xdr:cNvSpPr txBox="1">
          <a:spLocks noChangeArrowheads="1"/>
        </xdr:cNvSpPr>
      </xdr:nvSpPr>
      <xdr:spPr bwMode="auto">
        <a:xfrm>
          <a:off x="10010775" y="145732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2231" name="Text 183"/>
        <xdr:cNvSpPr txBox="1">
          <a:spLocks noChangeArrowheads="1"/>
        </xdr:cNvSpPr>
      </xdr:nvSpPr>
      <xdr:spPr bwMode="auto">
        <a:xfrm>
          <a:off x="10172700" y="145732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2232" name="Text 184"/>
        <xdr:cNvSpPr txBox="1">
          <a:spLocks noChangeArrowheads="1"/>
        </xdr:cNvSpPr>
      </xdr:nvSpPr>
      <xdr:spPr bwMode="auto">
        <a:xfrm>
          <a:off x="17668875" y="154305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2233" name="Text 185"/>
        <xdr:cNvSpPr txBox="1">
          <a:spLocks noChangeArrowheads="1"/>
        </xdr:cNvSpPr>
      </xdr:nvSpPr>
      <xdr:spPr bwMode="auto">
        <a:xfrm>
          <a:off x="17887950" y="157162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5927" name="Line 186"/>
        <xdr:cNvSpPr>
          <a:spLocks noChangeShapeType="1"/>
        </xdr:cNvSpPr>
      </xdr:nvSpPr>
      <xdr:spPr bwMode="auto">
        <a:xfrm>
          <a:off x="9610725" y="4086225"/>
          <a:ext cx="438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5928" name="Line 187"/>
        <xdr:cNvSpPr>
          <a:spLocks noChangeShapeType="1"/>
        </xdr:cNvSpPr>
      </xdr:nvSpPr>
      <xdr:spPr bwMode="auto">
        <a:xfrm>
          <a:off x="9648825" y="4210050"/>
          <a:ext cx="457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285750</xdr:colOff>
      <xdr:row>29</xdr:row>
      <xdr:rowOff>66675</xdr:rowOff>
    </xdr:from>
    <xdr:to>
      <xdr:col>28</xdr:col>
      <xdr:colOff>180975</xdr:colOff>
      <xdr:row>29</xdr:row>
      <xdr:rowOff>66675</xdr:rowOff>
    </xdr:to>
    <xdr:sp macro="" textlink="">
      <xdr:nvSpPr>
        <xdr:cNvPr id="145929" name="Line 188"/>
        <xdr:cNvSpPr>
          <a:spLocks noChangeShapeType="1"/>
        </xdr:cNvSpPr>
      </xdr:nvSpPr>
      <xdr:spPr bwMode="auto">
        <a:xfrm>
          <a:off x="9744075" y="4352925"/>
          <a:ext cx="420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2243" name="Text 195"/>
        <xdr:cNvSpPr txBox="1">
          <a:spLocks noChangeArrowheads="1"/>
        </xdr:cNvSpPr>
      </xdr:nvSpPr>
      <xdr:spPr bwMode="auto">
        <a:xfrm>
          <a:off x="5334000" y="198120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9525</xdr:rowOff>
    </xdr:to>
    <xdr:sp macro="" textlink="">
      <xdr:nvSpPr>
        <xdr:cNvPr id="2244" name="Text 196"/>
        <xdr:cNvSpPr txBox="1">
          <a:spLocks noChangeArrowheads="1"/>
        </xdr:cNvSpPr>
      </xdr:nvSpPr>
      <xdr:spPr bwMode="auto">
        <a:xfrm>
          <a:off x="6029325" y="1981200"/>
          <a:ext cx="1524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2245" name="Text 197"/>
        <xdr:cNvSpPr txBox="1">
          <a:spLocks noChangeArrowheads="1"/>
        </xdr:cNvSpPr>
      </xdr:nvSpPr>
      <xdr:spPr bwMode="auto">
        <a:xfrm>
          <a:off x="7477125" y="103822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5933" name="Line 201"/>
        <xdr:cNvSpPr>
          <a:spLocks noChangeShapeType="1"/>
        </xdr:cNvSpPr>
      </xdr:nvSpPr>
      <xdr:spPr bwMode="auto">
        <a:xfrm flipH="1">
          <a:off x="9163050" y="120967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5934" name="Drawing 203"/>
        <xdr:cNvSpPr>
          <a:spLocks/>
        </xdr:cNvSpPr>
      </xdr:nvSpPr>
      <xdr:spPr bwMode="auto">
        <a:xfrm>
          <a:off x="9182100" y="105727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2252" name="Text 204"/>
        <xdr:cNvSpPr txBox="1">
          <a:spLocks noChangeArrowheads="1"/>
        </xdr:cNvSpPr>
      </xdr:nvSpPr>
      <xdr:spPr bwMode="auto">
        <a:xfrm>
          <a:off x="5295900" y="835342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2253" name="Text 205"/>
        <xdr:cNvSpPr txBox="1">
          <a:spLocks noChangeArrowheads="1"/>
        </xdr:cNvSpPr>
      </xdr:nvSpPr>
      <xdr:spPr bwMode="auto">
        <a:xfrm>
          <a:off x="6010275" y="836295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5937" name="Line 209"/>
        <xdr:cNvSpPr>
          <a:spLocks noChangeShapeType="1"/>
        </xdr:cNvSpPr>
      </xdr:nvSpPr>
      <xdr:spPr bwMode="auto">
        <a:xfrm flipV="1">
          <a:off x="4486275" y="8572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5938" name="Line 211"/>
        <xdr:cNvSpPr>
          <a:spLocks noChangeShapeType="1"/>
        </xdr:cNvSpPr>
      </xdr:nvSpPr>
      <xdr:spPr bwMode="auto">
        <a:xfrm>
          <a:off x="10553700" y="34290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495300</xdr:colOff>
      <xdr:row>24</xdr:row>
      <xdr:rowOff>0</xdr:rowOff>
    </xdr:to>
    <xdr:sp macro="" textlink="">
      <xdr:nvSpPr>
        <xdr:cNvPr id="145939" name="Line 212"/>
        <xdr:cNvSpPr>
          <a:spLocks noChangeShapeType="1"/>
        </xdr:cNvSpPr>
      </xdr:nvSpPr>
      <xdr:spPr bwMode="auto">
        <a:xfrm>
          <a:off x="10553700" y="3600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390525</xdr:colOff>
      <xdr:row>25</xdr:row>
      <xdr:rowOff>9525</xdr:rowOff>
    </xdr:from>
    <xdr:to>
      <xdr:col>23</xdr:col>
      <xdr:colOff>0</xdr:colOff>
      <xdr:row>25</xdr:row>
      <xdr:rowOff>9525</xdr:rowOff>
    </xdr:to>
    <xdr:sp macro="" textlink="">
      <xdr:nvSpPr>
        <xdr:cNvPr id="145940" name="Line 213"/>
        <xdr:cNvSpPr>
          <a:spLocks noChangeShapeType="1"/>
        </xdr:cNvSpPr>
      </xdr:nvSpPr>
      <xdr:spPr bwMode="auto">
        <a:xfrm>
          <a:off x="10544175" y="37242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58</xdr:row>
      <xdr:rowOff>142875</xdr:rowOff>
    </xdr:from>
    <xdr:to>
      <xdr:col>7</xdr:col>
      <xdr:colOff>323850</xdr:colOff>
      <xdr:row>59</xdr:row>
      <xdr:rowOff>142875</xdr:rowOff>
    </xdr:to>
    <xdr:sp macro="" textlink="">
      <xdr:nvSpPr>
        <xdr:cNvPr id="145941" name="Line 219"/>
        <xdr:cNvSpPr>
          <a:spLocks noChangeShapeType="1"/>
        </xdr:cNvSpPr>
      </xdr:nvSpPr>
      <xdr:spPr bwMode="auto">
        <a:xfrm flipV="1">
          <a:off x="3571875" y="85344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2268" name="Text 220"/>
        <xdr:cNvSpPr txBox="1">
          <a:spLocks noChangeArrowheads="1"/>
        </xdr:cNvSpPr>
      </xdr:nvSpPr>
      <xdr:spPr bwMode="auto">
        <a:xfrm>
          <a:off x="12382500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2269" name="Text 221"/>
        <xdr:cNvSpPr txBox="1">
          <a:spLocks noChangeArrowheads="1"/>
        </xdr:cNvSpPr>
      </xdr:nvSpPr>
      <xdr:spPr bwMode="auto">
        <a:xfrm>
          <a:off x="12525375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152400</xdr:colOff>
      <xdr:row>25</xdr:row>
      <xdr:rowOff>0</xdr:rowOff>
    </xdr:to>
    <xdr:sp macro="" textlink="">
      <xdr:nvSpPr>
        <xdr:cNvPr id="2270" name="Text 222"/>
        <xdr:cNvSpPr txBox="1">
          <a:spLocks noChangeArrowheads="1"/>
        </xdr:cNvSpPr>
      </xdr:nvSpPr>
      <xdr:spPr bwMode="auto">
        <a:xfrm>
          <a:off x="13325475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0</xdr:rowOff>
    </xdr:from>
    <xdr:to>
      <xdr:col>28</xdr:col>
      <xdr:colOff>0</xdr:colOff>
      <xdr:row>25</xdr:row>
      <xdr:rowOff>0</xdr:rowOff>
    </xdr:to>
    <xdr:sp macro="" textlink="">
      <xdr:nvSpPr>
        <xdr:cNvPr id="2271" name="Text 223"/>
        <xdr:cNvSpPr txBox="1">
          <a:spLocks noChangeArrowheads="1"/>
        </xdr:cNvSpPr>
      </xdr:nvSpPr>
      <xdr:spPr bwMode="auto">
        <a:xfrm>
          <a:off x="13468350" y="3286125"/>
          <a:ext cx="1714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5946" name="Line 224"/>
        <xdr:cNvSpPr>
          <a:spLocks noChangeShapeType="1"/>
        </xdr:cNvSpPr>
      </xdr:nvSpPr>
      <xdr:spPr bwMode="auto">
        <a:xfrm flipH="1">
          <a:off x="12220575" y="12096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43</xdr:row>
      <xdr:rowOff>0</xdr:rowOff>
    </xdr:from>
    <xdr:to>
      <xdr:col>4</xdr:col>
      <xdr:colOff>76200</xdr:colOff>
      <xdr:row>44</xdr:row>
      <xdr:rowOff>28575</xdr:rowOff>
    </xdr:to>
    <xdr:sp macro="" textlink="$Q$44" fLocksText="0">
      <xdr:nvSpPr>
        <xdr:cNvPr id="2273" name="Text 225"/>
        <xdr:cNvSpPr txBox="1">
          <a:spLocks noChangeArrowheads="1"/>
        </xdr:cNvSpPr>
      </xdr:nvSpPr>
      <xdr:spPr bwMode="auto">
        <a:xfrm>
          <a:off x="361950" y="61055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FB16083-3D2B-44D7-BC21-83CF059C7D8D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13</xdr:col>
      <xdr:colOff>0</xdr:colOff>
      <xdr:row>6</xdr:row>
      <xdr:rowOff>28575</xdr:rowOff>
    </xdr:from>
    <xdr:to>
      <xdr:col>13</xdr:col>
      <xdr:colOff>0</xdr:colOff>
      <xdr:row>64</xdr:row>
      <xdr:rowOff>0</xdr:rowOff>
    </xdr:to>
    <xdr:sp macro="" textlink="">
      <xdr:nvSpPr>
        <xdr:cNvPr id="145948" name="Line 226"/>
        <xdr:cNvSpPr>
          <a:spLocks noChangeShapeType="1"/>
        </xdr:cNvSpPr>
      </xdr:nvSpPr>
      <xdr:spPr bwMode="auto">
        <a:xfrm>
          <a:off x="6686550" y="866775"/>
          <a:ext cx="0" cy="846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5949" name="Line 227"/>
        <xdr:cNvSpPr>
          <a:spLocks noChangeShapeType="1"/>
        </xdr:cNvSpPr>
      </xdr:nvSpPr>
      <xdr:spPr bwMode="auto">
        <a:xfrm flipH="1">
          <a:off x="4429125" y="31432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5950" name="Line 228"/>
        <xdr:cNvSpPr>
          <a:spLocks noChangeShapeType="1"/>
        </xdr:cNvSpPr>
      </xdr:nvSpPr>
      <xdr:spPr bwMode="auto">
        <a:xfrm flipH="1">
          <a:off x="4810125" y="31432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6894" name="Text 95"/>
        <xdr:cNvSpPr txBox="1">
          <a:spLocks noChangeArrowheads="1"/>
        </xdr:cNvSpPr>
      </xdr:nvSpPr>
      <xdr:spPr bwMode="auto">
        <a:xfrm>
          <a:off x="5276850" y="441007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4</xdr:row>
      <xdr:rowOff>85725</xdr:rowOff>
    </xdr:from>
    <xdr:to>
      <xdr:col>7</xdr:col>
      <xdr:colOff>209550</xdr:colOff>
      <xdr:row>6</xdr:row>
      <xdr:rowOff>57150</xdr:rowOff>
    </xdr:to>
    <xdr:sp macro="" textlink="">
      <xdr:nvSpPr>
        <xdr:cNvPr id="3073" name="Text 1"/>
        <xdr:cNvSpPr txBox="1">
          <a:spLocks noChangeArrowheads="1"/>
        </xdr:cNvSpPr>
      </xdr:nvSpPr>
      <xdr:spPr bwMode="auto">
        <a:xfrm>
          <a:off x="2447925" y="676275"/>
          <a:ext cx="10096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3074" name="Text 2"/>
        <xdr:cNvSpPr txBox="1">
          <a:spLocks noChangeArrowheads="1"/>
        </xdr:cNvSpPr>
      </xdr:nvSpPr>
      <xdr:spPr bwMode="auto">
        <a:xfrm>
          <a:off x="2133600" y="82867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314325</xdr:rowOff>
    </xdr:from>
    <xdr:to>
      <xdr:col>7</xdr:col>
      <xdr:colOff>790575</xdr:colOff>
      <xdr:row>9</xdr:row>
      <xdr:rowOff>57150</xdr:rowOff>
    </xdr:to>
    <xdr:sp macro="" textlink="">
      <xdr:nvSpPr>
        <xdr:cNvPr id="3078" name="Text 6"/>
        <xdr:cNvSpPr txBox="1">
          <a:spLocks noChangeArrowheads="1"/>
        </xdr:cNvSpPr>
      </xdr:nvSpPr>
      <xdr:spPr bwMode="auto">
        <a:xfrm>
          <a:off x="171450" y="131445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6898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3082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0</xdr:colOff>
      <xdr:row>7</xdr:row>
      <xdr:rowOff>142875</xdr:rowOff>
    </xdr:from>
    <xdr:to>
      <xdr:col>9</xdr:col>
      <xdr:colOff>57150</xdr:colOff>
      <xdr:row>7</xdr:row>
      <xdr:rowOff>295275</xdr:rowOff>
    </xdr:to>
    <xdr:sp macro="" textlink="">
      <xdr:nvSpPr>
        <xdr:cNvPr id="3083" name="Text 11"/>
        <xdr:cNvSpPr txBox="1">
          <a:spLocks noChangeArrowheads="1"/>
        </xdr:cNvSpPr>
      </xdr:nvSpPr>
      <xdr:spPr bwMode="auto">
        <a:xfrm>
          <a:off x="561975" y="1143000"/>
          <a:ext cx="392430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6901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6902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6903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0</xdr:colOff>
      <xdr:row>30</xdr:row>
      <xdr:rowOff>142875</xdr:rowOff>
    </xdr:to>
    <xdr:sp macro="" textlink="">
      <xdr:nvSpPr>
        <xdr:cNvPr id="3091" name="Text 19"/>
        <xdr:cNvSpPr txBox="1">
          <a:spLocks noChangeArrowheads="1"/>
        </xdr:cNvSpPr>
      </xdr:nvSpPr>
      <xdr:spPr bwMode="auto">
        <a:xfrm>
          <a:off x="161925" y="4410075"/>
          <a:ext cx="46482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33</xdr:row>
      <xdr:rowOff>104775</xdr:rowOff>
    </xdr:from>
    <xdr:to>
      <xdr:col>6</xdr:col>
      <xdr:colOff>438150</xdr:colOff>
      <xdr:row>35</xdr:row>
      <xdr:rowOff>0</xdr:rowOff>
    </xdr:to>
    <xdr:sp macro="" textlink="">
      <xdr:nvSpPr>
        <xdr:cNvPr id="3092" name="Text 20"/>
        <xdr:cNvSpPr txBox="1">
          <a:spLocks noChangeArrowheads="1"/>
        </xdr:cNvSpPr>
      </xdr:nvSpPr>
      <xdr:spPr bwMode="auto">
        <a:xfrm>
          <a:off x="390525" y="4933950"/>
          <a:ext cx="23145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3075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923925</xdr:colOff>
      <xdr:row>7</xdr:row>
      <xdr:rowOff>0</xdr:rowOff>
    </xdr:to>
    <xdr:sp macro="" textlink="">
      <xdr:nvSpPr>
        <xdr:cNvPr id="146907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6908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28575</xdr:rowOff>
    </xdr:from>
    <xdr:to>
      <xdr:col>13</xdr:col>
      <xdr:colOff>9526</xdr:colOff>
      <xdr:row>7</xdr:row>
      <xdr:rowOff>0</xdr:rowOff>
    </xdr:to>
    <xdr:sp macro="" textlink="">
      <xdr:nvSpPr>
        <xdr:cNvPr id="146909" name="Text 33"/>
        <xdr:cNvSpPr txBox="1">
          <a:spLocks noChangeArrowheads="1"/>
        </xdr:cNvSpPr>
      </xdr:nvSpPr>
      <xdr:spPr bwMode="auto">
        <a:xfrm>
          <a:off x="4505326" y="847725"/>
          <a:ext cx="2190750" cy="15240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3118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6911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8</xdr:row>
      <xdr:rowOff>19050</xdr:rowOff>
    </xdr:from>
    <xdr:to>
      <xdr:col>11</xdr:col>
      <xdr:colOff>142875</xdr:colOff>
      <xdr:row>10</xdr:row>
      <xdr:rowOff>0</xdr:rowOff>
    </xdr:to>
    <xdr:sp macro="" textlink="">
      <xdr:nvSpPr>
        <xdr:cNvPr id="3120" name="Text 48"/>
        <xdr:cNvSpPr txBox="1">
          <a:spLocks noChangeArrowheads="1"/>
        </xdr:cNvSpPr>
      </xdr:nvSpPr>
      <xdr:spPr bwMode="auto">
        <a:xfrm>
          <a:off x="4591050" y="1343025"/>
          <a:ext cx="82867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12</xdr:col>
      <xdr:colOff>733425</xdr:colOff>
      <xdr:row>7</xdr:row>
      <xdr:rowOff>142875</xdr:rowOff>
    </xdr:to>
    <xdr:sp macro="" textlink="">
      <xdr:nvSpPr>
        <xdr:cNvPr id="146913" name="Text 49"/>
        <xdr:cNvSpPr txBox="1">
          <a:spLocks noChangeArrowheads="1"/>
        </xdr:cNvSpPr>
      </xdr:nvSpPr>
      <xdr:spPr bwMode="auto">
        <a:xfrm>
          <a:off x="5610225" y="1019175"/>
          <a:ext cx="10763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9525</xdr:rowOff>
    </xdr:to>
    <xdr:sp macro="" textlink="">
      <xdr:nvSpPr>
        <xdr:cNvPr id="146914" name="Text 50"/>
        <xdr:cNvSpPr txBox="1">
          <a:spLocks noChangeArrowheads="1"/>
        </xdr:cNvSpPr>
      </xdr:nvSpPr>
      <xdr:spPr bwMode="auto">
        <a:xfrm>
          <a:off x="5562600" y="1133475"/>
          <a:ext cx="581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704850</xdr:colOff>
      <xdr:row>8</xdr:row>
      <xdr:rowOff>19050</xdr:rowOff>
    </xdr:to>
    <xdr:sp macro="" textlink="">
      <xdr:nvSpPr>
        <xdr:cNvPr id="146915" name="Text 51"/>
        <xdr:cNvSpPr txBox="1">
          <a:spLocks noChangeArrowheads="1"/>
        </xdr:cNvSpPr>
      </xdr:nvSpPr>
      <xdr:spPr bwMode="auto">
        <a:xfrm>
          <a:off x="6134100" y="1133475"/>
          <a:ext cx="552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6916" name="Line 54"/>
        <xdr:cNvSpPr>
          <a:spLocks noChangeShapeType="1"/>
        </xdr:cNvSpPr>
      </xdr:nvSpPr>
      <xdr:spPr bwMode="auto">
        <a:xfrm>
          <a:off x="133350" y="1981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6917" name="Line 56"/>
        <xdr:cNvSpPr>
          <a:spLocks noChangeShapeType="1"/>
        </xdr:cNvSpPr>
      </xdr:nvSpPr>
      <xdr:spPr bwMode="auto">
        <a:xfrm>
          <a:off x="4086225" y="15811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18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6919" name="Line 59"/>
        <xdr:cNvSpPr>
          <a:spLocks noChangeShapeType="1"/>
        </xdr:cNvSpPr>
      </xdr:nvSpPr>
      <xdr:spPr bwMode="auto">
        <a:xfrm>
          <a:off x="4086225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10</xdr:row>
      <xdr:rowOff>9525</xdr:rowOff>
    </xdr:from>
    <xdr:to>
      <xdr:col>11</xdr:col>
      <xdr:colOff>19050</xdr:colOff>
      <xdr:row>11</xdr:row>
      <xdr:rowOff>9525</xdr:rowOff>
    </xdr:to>
    <xdr:sp macro="" textlink="">
      <xdr:nvSpPr>
        <xdr:cNvPr id="3132" name="Text 60"/>
        <xdr:cNvSpPr txBox="1">
          <a:spLocks noChangeArrowheads="1"/>
        </xdr:cNvSpPr>
      </xdr:nvSpPr>
      <xdr:spPr bwMode="auto">
        <a:xfrm>
          <a:off x="4286250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6921" name="Line 61"/>
        <xdr:cNvSpPr>
          <a:spLocks noChangeShapeType="1"/>
        </xdr:cNvSpPr>
      </xdr:nvSpPr>
      <xdr:spPr bwMode="auto">
        <a:xfrm>
          <a:off x="4429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6922" name="Line 6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6923" name="Line 63"/>
        <xdr:cNvSpPr>
          <a:spLocks noChangeShapeType="1"/>
        </xdr:cNvSpPr>
      </xdr:nvSpPr>
      <xdr:spPr bwMode="auto">
        <a:xfrm>
          <a:off x="4810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6924" name="Line 6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6925" name="Line 66"/>
        <xdr:cNvSpPr>
          <a:spLocks noChangeShapeType="1"/>
        </xdr:cNvSpPr>
      </xdr:nvSpPr>
      <xdr:spPr bwMode="auto">
        <a:xfrm flipV="1">
          <a:off x="5276850" y="15811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6926" name="Line 67"/>
        <xdr:cNvSpPr>
          <a:spLocks noChangeShapeType="1"/>
        </xdr:cNvSpPr>
      </xdr:nvSpPr>
      <xdr:spPr bwMode="auto">
        <a:xfrm flipV="1">
          <a:off x="5981700" y="15811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9525</xdr:rowOff>
    </xdr:from>
    <xdr:to>
      <xdr:col>8</xdr:col>
      <xdr:colOff>9525</xdr:colOff>
      <xdr:row>22</xdr:row>
      <xdr:rowOff>9525</xdr:rowOff>
    </xdr:to>
    <xdr:sp macro="" textlink="">
      <xdr:nvSpPr>
        <xdr:cNvPr id="146927" name="Line 68"/>
        <xdr:cNvSpPr>
          <a:spLocks noChangeShapeType="1"/>
        </xdr:cNvSpPr>
      </xdr:nvSpPr>
      <xdr:spPr bwMode="auto">
        <a:xfrm>
          <a:off x="4095750" y="199072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28" name="Line 69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6929" name="Line 70"/>
        <xdr:cNvSpPr>
          <a:spLocks noChangeShapeType="1"/>
        </xdr:cNvSpPr>
      </xdr:nvSpPr>
      <xdr:spPr bwMode="auto">
        <a:xfrm>
          <a:off x="133350" y="2124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6930" name="Line 71"/>
        <xdr:cNvSpPr>
          <a:spLocks noChangeShapeType="1"/>
        </xdr:cNvSpPr>
      </xdr:nvSpPr>
      <xdr:spPr bwMode="auto">
        <a:xfrm flipH="1">
          <a:off x="133350" y="2266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6931" name="Line 72"/>
        <xdr:cNvSpPr>
          <a:spLocks noChangeShapeType="1"/>
        </xdr:cNvSpPr>
      </xdr:nvSpPr>
      <xdr:spPr bwMode="auto">
        <a:xfrm>
          <a:off x="133350" y="240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6932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6933" name="Line 74"/>
        <xdr:cNvSpPr>
          <a:spLocks noChangeShapeType="1"/>
        </xdr:cNvSpPr>
      </xdr:nvSpPr>
      <xdr:spPr bwMode="auto">
        <a:xfrm>
          <a:off x="133350" y="2695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6934" name="Line 75"/>
        <xdr:cNvSpPr>
          <a:spLocks noChangeShapeType="1"/>
        </xdr:cNvSpPr>
      </xdr:nvSpPr>
      <xdr:spPr bwMode="auto">
        <a:xfrm flipH="1">
          <a:off x="133350" y="2838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6935" name="Line 76"/>
        <xdr:cNvSpPr>
          <a:spLocks noChangeShapeType="1"/>
        </xdr:cNvSpPr>
      </xdr:nvSpPr>
      <xdr:spPr bwMode="auto">
        <a:xfrm>
          <a:off x="133350" y="2981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6936" name="Line 78"/>
        <xdr:cNvSpPr>
          <a:spLocks noChangeShapeType="1"/>
        </xdr:cNvSpPr>
      </xdr:nvSpPr>
      <xdr:spPr bwMode="auto">
        <a:xfrm flipH="1">
          <a:off x="133350" y="3267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6937" name="Line 79"/>
        <xdr:cNvSpPr>
          <a:spLocks noChangeShapeType="1"/>
        </xdr:cNvSpPr>
      </xdr:nvSpPr>
      <xdr:spPr bwMode="auto">
        <a:xfrm>
          <a:off x="142875" y="34194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6938" name="Line 80"/>
        <xdr:cNvSpPr>
          <a:spLocks noChangeShapeType="1"/>
        </xdr:cNvSpPr>
      </xdr:nvSpPr>
      <xdr:spPr bwMode="auto">
        <a:xfrm flipH="1">
          <a:off x="133350" y="3552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6939" name="Line 81"/>
        <xdr:cNvSpPr>
          <a:spLocks noChangeShapeType="1"/>
        </xdr:cNvSpPr>
      </xdr:nvSpPr>
      <xdr:spPr bwMode="auto">
        <a:xfrm>
          <a:off x="133350" y="3695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6940" name="Line 82"/>
        <xdr:cNvSpPr>
          <a:spLocks noChangeShapeType="1"/>
        </xdr:cNvSpPr>
      </xdr:nvSpPr>
      <xdr:spPr bwMode="auto">
        <a:xfrm>
          <a:off x="4495800" y="8382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6941" name="Line 84"/>
        <xdr:cNvSpPr>
          <a:spLocks noChangeShapeType="1"/>
        </xdr:cNvSpPr>
      </xdr:nvSpPr>
      <xdr:spPr bwMode="auto">
        <a:xfrm>
          <a:off x="4486275" y="97155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6942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6943" name="Line 86"/>
        <xdr:cNvSpPr>
          <a:spLocks noChangeShapeType="1"/>
        </xdr:cNvSpPr>
      </xdr:nvSpPr>
      <xdr:spPr bwMode="auto">
        <a:xfrm>
          <a:off x="133350" y="3838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6944" name="Line 88"/>
        <xdr:cNvSpPr>
          <a:spLocks noChangeShapeType="1"/>
        </xdr:cNvSpPr>
      </xdr:nvSpPr>
      <xdr:spPr bwMode="auto">
        <a:xfrm>
          <a:off x="133350" y="4124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6945" name="Line 89"/>
        <xdr:cNvSpPr>
          <a:spLocks noChangeShapeType="1"/>
        </xdr:cNvSpPr>
      </xdr:nvSpPr>
      <xdr:spPr bwMode="auto">
        <a:xfrm flipH="1">
          <a:off x="133350" y="4267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6946" name="Line 90"/>
        <xdr:cNvSpPr>
          <a:spLocks noChangeShapeType="1"/>
        </xdr:cNvSpPr>
      </xdr:nvSpPr>
      <xdr:spPr bwMode="auto">
        <a:xfrm>
          <a:off x="133350" y="441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6947" name="Line 92"/>
        <xdr:cNvSpPr>
          <a:spLocks noChangeShapeType="1"/>
        </xdr:cNvSpPr>
      </xdr:nvSpPr>
      <xdr:spPr bwMode="auto">
        <a:xfrm>
          <a:off x="133350" y="5124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6948" name="Line 96"/>
        <xdr:cNvSpPr>
          <a:spLocks noChangeShapeType="1"/>
        </xdr:cNvSpPr>
      </xdr:nvSpPr>
      <xdr:spPr bwMode="auto">
        <a:xfrm>
          <a:off x="5276850" y="49625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6949" name="Line 97"/>
        <xdr:cNvSpPr>
          <a:spLocks noChangeShapeType="1"/>
        </xdr:cNvSpPr>
      </xdr:nvSpPr>
      <xdr:spPr bwMode="auto">
        <a:xfrm>
          <a:off x="133350" y="5286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6950" name="Line 100"/>
        <xdr:cNvSpPr>
          <a:spLocks noChangeShapeType="1"/>
        </xdr:cNvSpPr>
      </xdr:nvSpPr>
      <xdr:spPr bwMode="auto">
        <a:xfrm flipH="1">
          <a:off x="1009650" y="5448300"/>
          <a:ext cx="567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6951" name="Line 102"/>
        <xdr:cNvSpPr>
          <a:spLocks noChangeShapeType="1"/>
        </xdr:cNvSpPr>
      </xdr:nvSpPr>
      <xdr:spPr bwMode="auto">
        <a:xfrm>
          <a:off x="1304925" y="57054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6952" name="Line 103"/>
        <xdr:cNvSpPr>
          <a:spLocks noChangeShapeType="1"/>
        </xdr:cNvSpPr>
      </xdr:nvSpPr>
      <xdr:spPr bwMode="auto">
        <a:xfrm>
          <a:off x="1304925" y="58293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6953" name="Line 104"/>
        <xdr:cNvSpPr>
          <a:spLocks noChangeShapeType="1"/>
        </xdr:cNvSpPr>
      </xdr:nvSpPr>
      <xdr:spPr bwMode="auto">
        <a:xfrm>
          <a:off x="1304925" y="59531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6954" name="Line 107"/>
        <xdr:cNvSpPr>
          <a:spLocks noChangeShapeType="1"/>
        </xdr:cNvSpPr>
      </xdr:nvSpPr>
      <xdr:spPr bwMode="auto">
        <a:xfrm>
          <a:off x="1304925" y="60769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6955" name="Line 108"/>
        <xdr:cNvSpPr>
          <a:spLocks noChangeShapeType="1"/>
        </xdr:cNvSpPr>
      </xdr:nvSpPr>
      <xdr:spPr bwMode="auto">
        <a:xfrm>
          <a:off x="142875" y="6096000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6956" name="Line 110"/>
        <xdr:cNvSpPr>
          <a:spLocks noChangeShapeType="1"/>
        </xdr:cNvSpPr>
      </xdr:nvSpPr>
      <xdr:spPr bwMode="auto">
        <a:xfrm>
          <a:off x="5276850" y="6096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6957" name="Text 114"/>
        <xdr:cNvSpPr txBox="1">
          <a:spLocks noChangeArrowheads="1"/>
        </xdr:cNvSpPr>
      </xdr:nvSpPr>
      <xdr:spPr bwMode="auto">
        <a:xfrm>
          <a:off x="5286375" y="5448300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6958" name="Line 115"/>
        <xdr:cNvSpPr>
          <a:spLocks noChangeShapeType="1"/>
        </xdr:cNvSpPr>
      </xdr:nvSpPr>
      <xdr:spPr bwMode="auto">
        <a:xfrm>
          <a:off x="5286375" y="609600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6959" name="Line 116"/>
        <xdr:cNvSpPr>
          <a:spLocks noChangeShapeType="1"/>
        </xdr:cNvSpPr>
      </xdr:nvSpPr>
      <xdr:spPr bwMode="auto">
        <a:xfrm flipH="1">
          <a:off x="133350" y="6229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60" name="Line 117"/>
        <xdr:cNvSpPr>
          <a:spLocks noChangeShapeType="1"/>
        </xdr:cNvSpPr>
      </xdr:nvSpPr>
      <xdr:spPr bwMode="auto">
        <a:xfrm>
          <a:off x="133350" y="6381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6961" name="Line 118"/>
        <xdr:cNvSpPr>
          <a:spLocks noChangeShapeType="1"/>
        </xdr:cNvSpPr>
      </xdr:nvSpPr>
      <xdr:spPr bwMode="auto">
        <a:xfrm flipH="1">
          <a:off x="133350" y="6534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6962" name="Line 120"/>
        <xdr:cNvSpPr>
          <a:spLocks noChangeShapeType="1"/>
        </xdr:cNvSpPr>
      </xdr:nvSpPr>
      <xdr:spPr bwMode="auto">
        <a:xfrm flipH="1">
          <a:off x="133350" y="6686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6963" name="Line 121"/>
        <xdr:cNvSpPr>
          <a:spLocks noChangeShapeType="1"/>
        </xdr:cNvSpPr>
      </xdr:nvSpPr>
      <xdr:spPr bwMode="auto">
        <a:xfrm>
          <a:off x="133350" y="6838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6964" name="Line 122"/>
        <xdr:cNvSpPr>
          <a:spLocks noChangeShapeType="1"/>
        </xdr:cNvSpPr>
      </xdr:nvSpPr>
      <xdr:spPr bwMode="auto">
        <a:xfrm flipH="1">
          <a:off x="133350" y="699135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6965" name="Line 123"/>
        <xdr:cNvSpPr>
          <a:spLocks noChangeShapeType="1"/>
        </xdr:cNvSpPr>
      </xdr:nvSpPr>
      <xdr:spPr bwMode="auto">
        <a:xfrm>
          <a:off x="142875" y="71437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6966" name="Line 124"/>
        <xdr:cNvSpPr>
          <a:spLocks noChangeShapeType="1"/>
        </xdr:cNvSpPr>
      </xdr:nvSpPr>
      <xdr:spPr bwMode="auto">
        <a:xfrm flipH="1">
          <a:off x="133350" y="7296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6967" name="Line 126"/>
        <xdr:cNvSpPr>
          <a:spLocks noChangeShapeType="1"/>
        </xdr:cNvSpPr>
      </xdr:nvSpPr>
      <xdr:spPr bwMode="auto">
        <a:xfrm>
          <a:off x="133350" y="7448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6968" name="Text 127"/>
        <xdr:cNvSpPr txBox="1">
          <a:spLocks noChangeArrowheads="1"/>
        </xdr:cNvSpPr>
      </xdr:nvSpPr>
      <xdr:spPr bwMode="auto">
        <a:xfrm>
          <a:off x="5276850" y="7600950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6969" name="Line 128"/>
        <xdr:cNvSpPr>
          <a:spLocks noChangeShapeType="1"/>
        </xdr:cNvSpPr>
      </xdr:nvSpPr>
      <xdr:spPr bwMode="auto">
        <a:xfrm flipH="1">
          <a:off x="133350" y="7600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6970" name="Line 129"/>
        <xdr:cNvSpPr>
          <a:spLocks noChangeShapeType="1"/>
        </xdr:cNvSpPr>
      </xdr:nvSpPr>
      <xdr:spPr bwMode="auto">
        <a:xfrm>
          <a:off x="5276850" y="7600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6971" name="Line 130"/>
        <xdr:cNvSpPr>
          <a:spLocks noChangeShapeType="1"/>
        </xdr:cNvSpPr>
      </xdr:nvSpPr>
      <xdr:spPr bwMode="auto">
        <a:xfrm>
          <a:off x="5276850" y="79057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6972" name="Line 131"/>
        <xdr:cNvSpPr>
          <a:spLocks noChangeShapeType="1"/>
        </xdr:cNvSpPr>
      </xdr:nvSpPr>
      <xdr:spPr bwMode="auto">
        <a:xfrm flipV="1">
          <a:off x="6686550" y="7600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6973" name="Line 132"/>
        <xdr:cNvSpPr>
          <a:spLocks noChangeShapeType="1"/>
        </xdr:cNvSpPr>
      </xdr:nvSpPr>
      <xdr:spPr bwMode="auto">
        <a:xfrm>
          <a:off x="133350" y="8058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6974" name="Line 133"/>
        <xdr:cNvSpPr>
          <a:spLocks noChangeShapeType="1"/>
        </xdr:cNvSpPr>
      </xdr:nvSpPr>
      <xdr:spPr bwMode="auto">
        <a:xfrm flipH="1">
          <a:off x="133350" y="8210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6975" name="Line 134"/>
        <xdr:cNvSpPr>
          <a:spLocks noChangeShapeType="1"/>
        </xdr:cNvSpPr>
      </xdr:nvSpPr>
      <xdr:spPr bwMode="auto">
        <a:xfrm>
          <a:off x="133350" y="8362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6976" name="Line 135"/>
        <xdr:cNvSpPr>
          <a:spLocks noChangeShapeType="1"/>
        </xdr:cNvSpPr>
      </xdr:nvSpPr>
      <xdr:spPr bwMode="auto">
        <a:xfrm flipH="1">
          <a:off x="133350" y="8515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6977" name="Line 136"/>
        <xdr:cNvSpPr>
          <a:spLocks noChangeShapeType="1"/>
        </xdr:cNvSpPr>
      </xdr:nvSpPr>
      <xdr:spPr bwMode="auto">
        <a:xfrm>
          <a:off x="133350" y="8667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6978" name="Line 138"/>
        <xdr:cNvSpPr>
          <a:spLocks noChangeShapeType="1"/>
        </xdr:cNvSpPr>
      </xdr:nvSpPr>
      <xdr:spPr bwMode="auto">
        <a:xfrm>
          <a:off x="133350" y="8963025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60</xdr:row>
      <xdr:rowOff>19050</xdr:rowOff>
    </xdr:from>
    <xdr:to>
      <xdr:col>8</xdr:col>
      <xdr:colOff>333375</xdr:colOff>
      <xdr:row>64</xdr:row>
      <xdr:rowOff>19050</xdr:rowOff>
    </xdr:to>
    <xdr:sp macro="" textlink="">
      <xdr:nvSpPr>
        <xdr:cNvPr id="146979" name="Line 139"/>
        <xdr:cNvSpPr>
          <a:spLocks noChangeShapeType="1"/>
        </xdr:cNvSpPr>
      </xdr:nvSpPr>
      <xdr:spPr bwMode="auto">
        <a:xfrm>
          <a:off x="4419600" y="868680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6980" name="Line 140"/>
        <xdr:cNvSpPr>
          <a:spLocks noChangeShapeType="1"/>
        </xdr:cNvSpPr>
      </xdr:nvSpPr>
      <xdr:spPr bwMode="auto">
        <a:xfrm>
          <a:off x="4086225" y="89630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6981" name="Line 143"/>
        <xdr:cNvSpPr>
          <a:spLocks noChangeShapeType="1"/>
        </xdr:cNvSpPr>
      </xdr:nvSpPr>
      <xdr:spPr bwMode="auto">
        <a:xfrm>
          <a:off x="4429125" y="8829675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62</xdr:row>
      <xdr:rowOff>0</xdr:rowOff>
    </xdr:from>
    <xdr:to>
      <xdr:col>12</xdr:col>
      <xdr:colOff>190500</xdr:colOff>
      <xdr:row>63</xdr:row>
      <xdr:rowOff>152400</xdr:rowOff>
    </xdr:to>
    <xdr:sp macro="" textlink="">
      <xdr:nvSpPr>
        <xdr:cNvPr id="146982" name="Text 144"/>
        <xdr:cNvSpPr txBox="1">
          <a:spLocks noChangeArrowheads="1"/>
        </xdr:cNvSpPr>
      </xdr:nvSpPr>
      <xdr:spPr bwMode="auto">
        <a:xfrm>
          <a:off x="5114925" y="8963025"/>
          <a:ext cx="1057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6983" name="Text 145"/>
        <xdr:cNvSpPr txBox="1">
          <a:spLocks noChangeArrowheads="1"/>
        </xdr:cNvSpPr>
      </xdr:nvSpPr>
      <xdr:spPr bwMode="auto">
        <a:xfrm>
          <a:off x="6000750" y="895350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9525</xdr:colOff>
      <xdr:row>64</xdr:row>
      <xdr:rowOff>19050</xdr:rowOff>
    </xdr:from>
    <xdr:to>
      <xdr:col>7</xdr:col>
      <xdr:colOff>209550</xdr:colOff>
      <xdr:row>66</xdr:row>
      <xdr:rowOff>19050</xdr:rowOff>
    </xdr:to>
    <xdr:sp macro="" textlink="">
      <xdr:nvSpPr>
        <xdr:cNvPr id="3218" name="Text 146"/>
        <xdr:cNvSpPr txBox="1">
          <a:spLocks noChangeArrowheads="1"/>
        </xdr:cNvSpPr>
      </xdr:nvSpPr>
      <xdr:spPr bwMode="auto">
        <a:xfrm>
          <a:off x="142875" y="9334500"/>
          <a:ext cx="33147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Revised </a:t>
          </a:r>
          <a:r>
            <a:rPr lang="en-US" sz="800" b="1" i="1" strike="noStrike" baseline="0">
              <a:solidFill>
                <a:srgbClr val="000000"/>
              </a:solidFill>
              <a:latin typeface="MS Sans Serif"/>
            </a:rPr>
            <a:t> 8/</a:t>
          </a:r>
          <a:r>
            <a:rPr lang="en-US" sz="800" b="1" i="1" strike="noStrike">
              <a:solidFill>
                <a:srgbClr val="000000"/>
              </a:solidFill>
              <a:latin typeface="MS Sans Serif"/>
            </a:rPr>
            <a:t>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6985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86" name="Line 150"/>
        <xdr:cNvSpPr>
          <a:spLocks noChangeShapeType="1"/>
        </xdr:cNvSpPr>
      </xdr:nvSpPr>
      <xdr:spPr bwMode="auto">
        <a:xfrm flipH="1">
          <a:off x="133350" y="3124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6987" name="Line 152"/>
        <xdr:cNvSpPr>
          <a:spLocks noChangeShapeType="1"/>
        </xdr:cNvSpPr>
      </xdr:nvSpPr>
      <xdr:spPr bwMode="auto">
        <a:xfrm>
          <a:off x="6686550" y="54483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6988" name="Line 153"/>
        <xdr:cNvSpPr>
          <a:spLocks noChangeShapeType="1"/>
        </xdr:cNvSpPr>
      </xdr:nvSpPr>
      <xdr:spPr bwMode="auto">
        <a:xfrm flipV="1">
          <a:off x="6686550" y="9525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6989" name="Line 155"/>
        <xdr:cNvSpPr>
          <a:spLocks noChangeShapeType="1"/>
        </xdr:cNvSpPr>
      </xdr:nvSpPr>
      <xdr:spPr bwMode="auto">
        <a:xfrm flipH="1">
          <a:off x="133350" y="3981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6990" name="Line 162"/>
        <xdr:cNvSpPr>
          <a:spLocks noChangeShapeType="1"/>
        </xdr:cNvSpPr>
      </xdr:nvSpPr>
      <xdr:spPr bwMode="auto">
        <a:xfrm flipH="1">
          <a:off x="133350" y="9315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1" name="Text 163"/>
        <xdr:cNvSpPr txBox="1">
          <a:spLocks noChangeArrowheads="1"/>
        </xdr:cNvSpPr>
      </xdr:nvSpPr>
      <xdr:spPr bwMode="auto">
        <a:xfrm>
          <a:off x="5276850" y="6229350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6992" name="Line 164"/>
        <xdr:cNvSpPr>
          <a:spLocks noChangeShapeType="1"/>
        </xdr:cNvSpPr>
      </xdr:nvSpPr>
      <xdr:spPr bwMode="auto">
        <a:xfrm>
          <a:off x="5276850" y="62293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6993" name="Line 165"/>
        <xdr:cNvSpPr>
          <a:spLocks noChangeShapeType="1"/>
        </xdr:cNvSpPr>
      </xdr:nvSpPr>
      <xdr:spPr bwMode="auto">
        <a:xfrm>
          <a:off x="5276850" y="62293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4" name="Line 166"/>
        <xdr:cNvSpPr>
          <a:spLocks noChangeShapeType="1"/>
        </xdr:cNvSpPr>
      </xdr:nvSpPr>
      <xdr:spPr bwMode="auto">
        <a:xfrm>
          <a:off x="6686550" y="62293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5" name="Line 167"/>
        <xdr:cNvSpPr>
          <a:spLocks noChangeShapeType="1"/>
        </xdr:cNvSpPr>
      </xdr:nvSpPr>
      <xdr:spPr bwMode="auto">
        <a:xfrm flipH="1">
          <a:off x="5276850" y="63817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6996" name="Line 168"/>
        <xdr:cNvSpPr>
          <a:spLocks noChangeShapeType="1"/>
        </xdr:cNvSpPr>
      </xdr:nvSpPr>
      <xdr:spPr bwMode="auto">
        <a:xfrm>
          <a:off x="6000750" y="89630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361950</xdr:colOff>
      <xdr:row>62</xdr:row>
      <xdr:rowOff>19050</xdr:rowOff>
    </xdr:from>
    <xdr:to>
      <xdr:col>10</xdr:col>
      <xdr:colOff>361950</xdr:colOff>
      <xdr:row>63</xdr:row>
      <xdr:rowOff>209550</xdr:rowOff>
    </xdr:to>
    <xdr:sp macro="" textlink="">
      <xdr:nvSpPr>
        <xdr:cNvPr id="146997" name="Line 169"/>
        <xdr:cNvSpPr>
          <a:spLocks noChangeShapeType="1"/>
        </xdr:cNvSpPr>
      </xdr:nvSpPr>
      <xdr:spPr bwMode="auto">
        <a:xfrm>
          <a:off x="5172075" y="89820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58</xdr:row>
      <xdr:rowOff>142875</xdr:rowOff>
    </xdr:from>
    <xdr:to>
      <xdr:col>7</xdr:col>
      <xdr:colOff>333375</xdr:colOff>
      <xdr:row>63</xdr:row>
      <xdr:rowOff>209550</xdr:rowOff>
    </xdr:to>
    <xdr:sp macro="" textlink="">
      <xdr:nvSpPr>
        <xdr:cNvPr id="146998" name="Line 170"/>
        <xdr:cNvSpPr>
          <a:spLocks noChangeShapeType="1"/>
        </xdr:cNvSpPr>
      </xdr:nvSpPr>
      <xdr:spPr bwMode="auto">
        <a:xfrm>
          <a:off x="3581400" y="850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28575</xdr:rowOff>
    </xdr:from>
    <xdr:to>
      <xdr:col>13</xdr:col>
      <xdr:colOff>0</xdr:colOff>
      <xdr:row>64</xdr:row>
      <xdr:rowOff>0</xdr:rowOff>
    </xdr:to>
    <xdr:sp macro="" textlink="">
      <xdr:nvSpPr>
        <xdr:cNvPr id="146999" name="Line 171"/>
        <xdr:cNvSpPr>
          <a:spLocks noChangeShapeType="1"/>
        </xdr:cNvSpPr>
      </xdr:nvSpPr>
      <xdr:spPr bwMode="auto">
        <a:xfrm flipV="1">
          <a:off x="6686550" y="847725"/>
          <a:ext cx="0" cy="846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7000" name="Line 172"/>
        <xdr:cNvSpPr>
          <a:spLocks noChangeShapeType="1"/>
        </xdr:cNvSpPr>
      </xdr:nvSpPr>
      <xdr:spPr bwMode="auto">
        <a:xfrm flipV="1">
          <a:off x="133350" y="132397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7001" name="Line 173"/>
        <xdr:cNvSpPr>
          <a:spLocks noChangeShapeType="1"/>
        </xdr:cNvSpPr>
      </xdr:nvSpPr>
      <xdr:spPr bwMode="auto">
        <a:xfrm>
          <a:off x="2266950" y="57054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7002" name="Line 174"/>
        <xdr:cNvSpPr>
          <a:spLocks noChangeShapeType="1"/>
        </xdr:cNvSpPr>
      </xdr:nvSpPr>
      <xdr:spPr bwMode="auto">
        <a:xfrm>
          <a:off x="2266950" y="58293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7003" name="Line 175"/>
        <xdr:cNvSpPr>
          <a:spLocks noChangeShapeType="1"/>
        </xdr:cNvSpPr>
      </xdr:nvSpPr>
      <xdr:spPr bwMode="auto">
        <a:xfrm>
          <a:off x="2266950" y="59531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7004" name="Line 176"/>
        <xdr:cNvSpPr>
          <a:spLocks noChangeShapeType="1"/>
        </xdr:cNvSpPr>
      </xdr:nvSpPr>
      <xdr:spPr bwMode="auto">
        <a:xfrm>
          <a:off x="2266950" y="60769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7005" name="Line 177"/>
        <xdr:cNvSpPr>
          <a:spLocks noChangeShapeType="1"/>
        </xdr:cNvSpPr>
      </xdr:nvSpPr>
      <xdr:spPr bwMode="auto">
        <a:xfrm flipH="1">
          <a:off x="142875" y="54483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7006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7007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54</xdr:row>
      <xdr:rowOff>9525</xdr:rowOff>
    </xdr:from>
    <xdr:to>
      <xdr:col>9</xdr:col>
      <xdr:colOff>0</xdr:colOff>
      <xdr:row>55</xdr:row>
      <xdr:rowOff>9525</xdr:rowOff>
    </xdr:to>
    <xdr:sp macro="" textlink="">
      <xdr:nvSpPr>
        <xdr:cNvPr id="3253" name="Text 181"/>
        <xdr:cNvSpPr txBox="1">
          <a:spLocks noChangeArrowheads="1"/>
        </xdr:cNvSpPr>
      </xdr:nvSpPr>
      <xdr:spPr bwMode="auto">
        <a:xfrm>
          <a:off x="2266950" y="7743825"/>
          <a:ext cx="21621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3254" name="Text 182"/>
        <xdr:cNvSpPr txBox="1">
          <a:spLocks noChangeArrowheads="1"/>
        </xdr:cNvSpPr>
      </xdr:nvSpPr>
      <xdr:spPr bwMode="auto">
        <a:xfrm>
          <a:off x="10010775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3255" name="Text 183"/>
        <xdr:cNvSpPr txBox="1">
          <a:spLocks noChangeArrowheads="1"/>
        </xdr:cNvSpPr>
      </xdr:nvSpPr>
      <xdr:spPr bwMode="auto">
        <a:xfrm>
          <a:off x="10172700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3256" name="Text 184"/>
        <xdr:cNvSpPr txBox="1">
          <a:spLocks noChangeArrowheads="1"/>
        </xdr:cNvSpPr>
      </xdr:nvSpPr>
      <xdr:spPr bwMode="auto">
        <a:xfrm>
          <a:off x="17554575" y="15240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3257" name="Text 185"/>
        <xdr:cNvSpPr txBox="1">
          <a:spLocks noChangeArrowheads="1"/>
        </xdr:cNvSpPr>
      </xdr:nvSpPr>
      <xdr:spPr bwMode="auto">
        <a:xfrm>
          <a:off x="17773650" y="15525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7013" name="Line 186"/>
        <xdr:cNvSpPr>
          <a:spLocks noChangeShapeType="1"/>
        </xdr:cNvSpPr>
      </xdr:nvSpPr>
      <xdr:spPr bwMode="auto">
        <a:xfrm>
          <a:off x="9610725" y="4067175"/>
          <a:ext cx="433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7014" name="Line 187"/>
        <xdr:cNvSpPr>
          <a:spLocks noChangeShapeType="1"/>
        </xdr:cNvSpPr>
      </xdr:nvSpPr>
      <xdr:spPr bwMode="auto">
        <a:xfrm>
          <a:off x="9648825" y="4191000"/>
          <a:ext cx="452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7015" name="Line 188"/>
        <xdr:cNvSpPr>
          <a:spLocks noChangeShapeType="1"/>
        </xdr:cNvSpPr>
      </xdr:nvSpPr>
      <xdr:spPr bwMode="auto">
        <a:xfrm>
          <a:off x="9782175" y="4333875"/>
          <a:ext cx="415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3267" name="Text 195"/>
        <xdr:cNvSpPr txBox="1">
          <a:spLocks noChangeArrowheads="1"/>
        </xdr:cNvSpPr>
      </xdr:nvSpPr>
      <xdr:spPr bwMode="auto">
        <a:xfrm>
          <a:off x="5334000" y="196215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57150</xdr:colOff>
      <xdr:row>12</xdr:row>
      <xdr:rowOff>114300</xdr:rowOff>
    </xdr:from>
    <xdr:to>
      <xdr:col>12</xdr:col>
      <xdr:colOff>200025</xdr:colOff>
      <xdr:row>13</xdr:row>
      <xdr:rowOff>133350</xdr:rowOff>
    </xdr:to>
    <xdr:sp macro="" textlink="">
      <xdr:nvSpPr>
        <xdr:cNvPr id="3268" name="Text 196"/>
        <xdr:cNvSpPr txBox="1">
          <a:spLocks noChangeArrowheads="1"/>
        </xdr:cNvSpPr>
      </xdr:nvSpPr>
      <xdr:spPr bwMode="auto">
        <a:xfrm>
          <a:off x="6038850" y="1962150"/>
          <a:ext cx="1428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3269" name="Text 197"/>
        <xdr:cNvSpPr txBox="1">
          <a:spLocks noChangeArrowheads="1"/>
        </xdr:cNvSpPr>
      </xdr:nvSpPr>
      <xdr:spPr bwMode="auto">
        <a:xfrm>
          <a:off x="7477125" y="101917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7019" name="Line 201"/>
        <xdr:cNvSpPr>
          <a:spLocks noChangeShapeType="1"/>
        </xdr:cNvSpPr>
      </xdr:nvSpPr>
      <xdr:spPr bwMode="auto">
        <a:xfrm flipH="1">
          <a:off x="9163050" y="119062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7020" name="Drawing 203"/>
        <xdr:cNvSpPr>
          <a:spLocks/>
        </xdr:cNvSpPr>
      </xdr:nvSpPr>
      <xdr:spPr bwMode="auto">
        <a:xfrm>
          <a:off x="9182100" y="103822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3276" name="Text 204"/>
        <xdr:cNvSpPr txBox="1">
          <a:spLocks noChangeArrowheads="1"/>
        </xdr:cNvSpPr>
      </xdr:nvSpPr>
      <xdr:spPr bwMode="auto">
        <a:xfrm>
          <a:off x="5295900" y="8324850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3277" name="Text 205"/>
        <xdr:cNvSpPr txBox="1">
          <a:spLocks noChangeArrowheads="1"/>
        </xdr:cNvSpPr>
      </xdr:nvSpPr>
      <xdr:spPr bwMode="auto">
        <a:xfrm>
          <a:off x="6010275" y="8334375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7023" name="Line 209"/>
        <xdr:cNvSpPr>
          <a:spLocks noChangeShapeType="1"/>
        </xdr:cNvSpPr>
      </xdr:nvSpPr>
      <xdr:spPr bwMode="auto">
        <a:xfrm flipV="1">
          <a:off x="4486275" y="8382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7024" name="Line 210"/>
        <xdr:cNvSpPr>
          <a:spLocks noChangeShapeType="1"/>
        </xdr:cNvSpPr>
      </xdr:nvSpPr>
      <xdr:spPr bwMode="auto">
        <a:xfrm flipV="1">
          <a:off x="6686550" y="838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7025" name="Line 211"/>
        <xdr:cNvSpPr>
          <a:spLocks noChangeShapeType="1"/>
        </xdr:cNvSpPr>
      </xdr:nvSpPr>
      <xdr:spPr bwMode="auto">
        <a:xfrm>
          <a:off x="10525125" y="341947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504825</xdr:colOff>
      <xdr:row>24</xdr:row>
      <xdr:rowOff>0</xdr:rowOff>
    </xdr:to>
    <xdr:sp macro="" textlink="">
      <xdr:nvSpPr>
        <xdr:cNvPr id="147026" name="Line 212"/>
        <xdr:cNvSpPr>
          <a:spLocks noChangeShapeType="1"/>
        </xdr:cNvSpPr>
      </xdr:nvSpPr>
      <xdr:spPr bwMode="auto">
        <a:xfrm>
          <a:off x="10515600" y="35528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123825</xdr:rowOff>
    </xdr:from>
    <xdr:to>
      <xdr:col>23</xdr:col>
      <xdr:colOff>0</xdr:colOff>
      <xdr:row>24</xdr:row>
      <xdr:rowOff>123825</xdr:rowOff>
    </xdr:to>
    <xdr:sp macro="" textlink="">
      <xdr:nvSpPr>
        <xdr:cNvPr id="147027" name="Line 213"/>
        <xdr:cNvSpPr>
          <a:spLocks noChangeShapeType="1"/>
        </xdr:cNvSpPr>
      </xdr:nvSpPr>
      <xdr:spPr bwMode="auto">
        <a:xfrm>
          <a:off x="10515600" y="367665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3295" name="Text 223"/>
        <xdr:cNvSpPr txBox="1">
          <a:spLocks noChangeArrowheads="1"/>
        </xdr:cNvSpPr>
      </xdr:nvSpPr>
      <xdr:spPr bwMode="auto">
        <a:xfrm>
          <a:off x="1233487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3296" name="Text 224"/>
        <xdr:cNvSpPr txBox="1">
          <a:spLocks noChangeArrowheads="1"/>
        </xdr:cNvSpPr>
      </xdr:nvSpPr>
      <xdr:spPr bwMode="auto">
        <a:xfrm>
          <a:off x="1247775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3297" name="Text 225"/>
        <xdr:cNvSpPr txBox="1">
          <a:spLocks noChangeArrowheads="1"/>
        </xdr:cNvSpPr>
      </xdr:nvSpPr>
      <xdr:spPr bwMode="auto">
        <a:xfrm>
          <a:off x="1321117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3298" name="Text 226"/>
        <xdr:cNvSpPr txBox="1">
          <a:spLocks noChangeArrowheads="1"/>
        </xdr:cNvSpPr>
      </xdr:nvSpPr>
      <xdr:spPr bwMode="auto">
        <a:xfrm>
          <a:off x="1335405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7032" name="Line 227"/>
        <xdr:cNvSpPr>
          <a:spLocks noChangeShapeType="1"/>
        </xdr:cNvSpPr>
      </xdr:nvSpPr>
      <xdr:spPr bwMode="auto">
        <a:xfrm flipH="1">
          <a:off x="12172950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43</xdr:row>
      <xdr:rowOff>0</xdr:rowOff>
    </xdr:from>
    <xdr:to>
      <xdr:col>4</xdr:col>
      <xdr:colOff>85725</xdr:colOff>
      <xdr:row>44</xdr:row>
      <xdr:rowOff>28575</xdr:rowOff>
    </xdr:to>
    <xdr:sp macro="" textlink="$Q$44" fLocksText="0">
      <xdr:nvSpPr>
        <xdr:cNvPr id="3300" name="Text 228"/>
        <xdr:cNvSpPr txBox="1">
          <a:spLocks noChangeArrowheads="1"/>
        </xdr:cNvSpPr>
      </xdr:nvSpPr>
      <xdr:spPr bwMode="auto">
        <a:xfrm>
          <a:off x="371475" y="6076950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5325517-EB91-4917-ADFC-B555D4489EF5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0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133350</xdr:colOff>
      <xdr:row>74</xdr:row>
      <xdr:rowOff>57150</xdr:rowOff>
    </xdr:from>
    <xdr:to>
      <xdr:col>14</xdr:col>
      <xdr:colOff>95250</xdr:colOff>
      <xdr:row>74</xdr:row>
      <xdr:rowOff>57150</xdr:rowOff>
    </xdr:to>
    <xdr:sp macro="" textlink="">
      <xdr:nvSpPr>
        <xdr:cNvPr id="147034" name="Line 229"/>
        <xdr:cNvSpPr>
          <a:spLocks noChangeShapeType="1"/>
        </xdr:cNvSpPr>
      </xdr:nvSpPr>
      <xdr:spPr bwMode="auto">
        <a:xfrm>
          <a:off x="266700" y="10572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152400</xdr:rowOff>
    </xdr:from>
    <xdr:to>
      <xdr:col>12</xdr:col>
      <xdr:colOff>695325</xdr:colOff>
      <xdr:row>36</xdr:row>
      <xdr:rowOff>152400</xdr:rowOff>
    </xdr:to>
    <xdr:sp macro="" textlink="">
      <xdr:nvSpPr>
        <xdr:cNvPr id="147035" name="Line 230"/>
        <xdr:cNvSpPr>
          <a:spLocks noChangeShapeType="1"/>
        </xdr:cNvSpPr>
      </xdr:nvSpPr>
      <xdr:spPr bwMode="auto">
        <a:xfrm>
          <a:off x="123825" y="54387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036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7037" name="Line 233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7038" name="Line 23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039" name="Line 235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7040" name="Line 236"/>
        <xdr:cNvSpPr>
          <a:spLocks noChangeShapeType="1"/>
        </xdr:cNvSpPr>
      </xdr:nvSpPr>
      <xdr:spPr bwMode="auto">
        <a:xfrm>
          <a:off x="10515600" y="34099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3310" name="Text 220"/>
        <xdr:cNvSpPr txBox="1">
          <a:spLocks noChangeArrowheads="1"/>
        </xdr:cNvSpPr>
      </xdr:nvSpPr>
      <xdr:spPr bwMode="auto">
        <a:xfrm>
          <a:off x="12334875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9525</xdr:rowOff>
    </xdr:from>
    <xdr:to>
      <xdr:col>25</xdr:col>
      <xdr:colOff>0</xdr:colOff>
      <xdr:row>25</xdr:row>
      <xdr:rowOff>0</xdr:rowOff>
    </xdr:to>
    <xdr:sp macro="" textlink="">
      <xdr:nvSpPr>
        <xdr:cNvPr id="3311" name="Text 221"/>
        <xdr:cNvSpPr txBox="1">
          <a:spLocks noChangeArrowheads="1"/>
        </xdr:cNvSpPr>
      </xdr:nvSpPr>
      <xdr:spPr bwMode="auto">
        <a:xfrm>
          <a:off x="12477750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3312" name="Text 222"/>
        <xdr:cNvSpPr txBox="1">
          <a:spLocks noChangeArrowheads="1"/>
        </xdr:cNvSpPr>
      </xdr:nvSpPr>
      <xdr:spPr bwMode="auto">
        <a:xfrm>
          <a:off x="13211175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0</xdr:rowOff>
    </xdr:from>
    <xdr:to>
      <xdr:col>28</xdr:col>
      <xdr:colOff>0</xdr:colOff>
      <xdr:row>25</xdr:row>
      <xdr:rowOff>0</xdr:rowOff>
    </xdr:to>
    <xdr:sp macro="" textlink="">
      <xdr:nvSpPr>
        <xdr:cNvPr id="3313" name="Text 223"/>
        <xdr:cNvSpPr txBox="1">
          <a:spLocks noChangeArrowheads="1"/>
        </xdr:cNvSpPr>
      </xdr:nvSpPr>
      <xdr:spPr bwMode="auto">
        <a:xfrm>
          <a:off x="13354050" y="3267075"/>
          <a:ext cx="1714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7046" name="Line 242"/>
        <xdr:cNvSpPr>
          <a:spLocks noChangeShapeType="1"/>
        </xdr:cNvSpPr>
      </xdr:nvSpPr>
      <xdr:spPr bwMode="auto">
        <a:xfrm flipH="1">
          <a:off x="4429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7047" name="Line 243"/>
        <xdr:cNvSpPr>
          <a:spLocks noChangeShapeType="1"/>
        </xdr:cNvSpPr>
      </xdr:nvSpPr>
      <xdr:spPr bwMode="auto">
        <a:xfrm flipH="1">
          <a:off x="4810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7</xdr:row>
      <xdr:rowOff>0</xdr:rowOff>
    </xdr:from>
    <xdr:to>
      <xdr:col>14</xdr:col>
      <xdr:colOff>9525</xdr:colOff>
      <xdr:row>7</xdr:row>
      <xdr:rowOff>0</xdr:rowOff>
    </xdr:to>
    <xdr:sp macro="" textlink="">
      <xdr:nvSpPr>
        <xdr:cNvPr id="145134" name="Line 82"/>
        <xdr:cNvSpPr>
          <a:spLocks noChangeShapeType="1"/>
        </xdr:cNvSpPr>
      </xdr:nvSpPr>
      <xdr:spPr bwMode="auto">
        <a:xfrm>
          <a:off x="4524375" y="10001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4973" name="Text 95"/>
        <xdr:cNvSpPr txBox="1">
          <a:spLocks noChangeArrowheads="1"/>
        </xdr:cNvSpPr>
      </xdr:nvSpPr>
      <xdr:spPr bwMode="auto">
        <a:xfrm>
          <a:off x="5276850" y="441007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4</xdr:row>
      <xdr:rowOff>66675</xdr:rowOff>
    </xdr:from>
    <xdr:to>
      <xdr:col>7</xdr:col>
      <xdr:colOff>190500</xdr:colOff>
      <xdr:row>6</xdr:row>
      <xdr:rowOff>57150</xdr:rowOff>
    </xdr:to>
    <xdr:sp macro="" textlink="">
      <xdr:nvSpPr>
        <xdr:cNvPr id="4097" name="Text 1"/>
        <xdr:cNvSpPr txBox="1">
          <a:spLocks noChangeArrowheads="1"/>
        </xdr:cNvSpPr>
      </xdr:nvSpPr>
      <xdr:spPr bwMode="auto">
        <a:xfrm>
          <a:off x="2447925" y="657225"/>
          <a:ext cx="9906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4098" name="Text 2"/>
        <xdr:cNvSpPr txBox="1">
          <a:spLocks noChangeArrowheads="1"/>
        </xdr:cNvSpPr>
      </xdr:nvSpPr>
      <xdr:spPr bwMode="auto">
        <a:xfrm>
          <a:off x="2133600" y="82867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57150</xdr:colOff>
      <xdr:row>8</xdr:row>
      <xdr:rowOff>47625</xdr:rowOff>
    </xdr:from>
    <xdr:to>
      <xdr:col>7</xdr:col>
      <xdr:colOff>809625</xdr:colOff>
      <xdr:row>9</xdr:row>
      <xdr:rowOff>114300</xdr:rowOff>
    </xdr:to>
    <xdr:sp macro="" textlink="">
      <xdr:nvSpPr>
        <xdr:cNvPr id="4102" name="Text 6"/>
        <xdr:cNvSpPr txBox="1">
          <a:spLocks noChangeArrowheads="1"/>
        </xdr:cNvSpPr>
      </xdr:nvSpPr>
      <xdr:spPr bwMode="auto">
        <a:xfrm>
          <a:off x="190500" y="137160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4977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4106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142875</xdr:rowOff>
    </xdr:from>
    <xdr:to>
      <xdr:col>9</xdr:col>
      <xdr:colOff>9525</xdr:colOff>
      <xdr:row>7</xdr:row>
      <xdr:rowOff>304800</xdr:rowOff>
    </xdr:to>
    <xdr:sp macro="" textlink="">
      <xdr:nvSpPr>
        <xdr:cNvPr id="4107" name="Text 11"/>
        <xdr:cNvSpPr txBox="1">
          <a:spLocks noChangeArrowheads="1"/>
        </xdr:cNvSpPr>
      </xdr:nvSpPr>
      <xdr:spPr bwMode="auto">
        <a:xfrm>
          <a:off x="628650" y="1143000"/>
          <a:ext cx="38100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4980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4981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4982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276225</xdr:colOff>
      <xdr:row>31</xdr:row>
      <xdr:rowOff>0</xdr:rowOff>
    </xdr:to>
    <xdr:sp macro="" textlink="">
      <xdr:nvSpPr>
        <xdr:cNvPr id="4115" name="Text 19"/>
        <xdr:cNvSpPr txBox="1">
          <a:spLocks noChangeArrowheads="1"/>
        </xdr:cNvSpPr>
      </xdr:nvSpPr>
      <xdr:spPr bwMode="auto">
        <a:xfrm>
          <a:off x="161925" y="4410075"/>
          <a:ext cx="4924425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9525</xdr:rowOff>
    </xdr:to>
    <xdr:sp macro="" textlink="">
      <xdr:nvSpPr>
        <xdr:cNvPr id="4116" name="Text 20"/>
        <xdr:cNvSpPr txBox="1">
          <a:spLocks noChangeArrowheads="1"/>
        </xdr:cNvSpPr>
      </xdr:nvSpPr>
      <xdr:spPr bwMode="auto">
        <a:xfrm>
          <a:off x="390525" y="4972050"/>
          <a:ext cx="231457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4099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4986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4987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6</xdr:row>
      <xdr:rowOff>28576</xdr:rowOff>
    </xdr:from>
    <xdr:to>
      <xdr:col>12</xdr:col>
      <xdr:colOff>695324</xdr:colOff>
      <xdr:row>6</xdr:row>
      <xdr:rowOff>171450</xdr:rowOff>
    </xdr:to>
    <xdr:sp macro="" textlink="">
      <xdr:nvSpPr>
        <xdr:cNvPr id="144988" name="Text 33"/>
        <xdr:cNvSpPr txBox="1">
          <a:spLocks noChangeArrowheads="1"/>
        </xdr:cNvSpPr>
      </xdr:nvSpPr>
      <xdr:spPr bwMode="auto">
        <a:xfrm>
          <a:off x="4505325" y="847726"/>
          <a:ext cx="2171699" cy="14287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144989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4990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8</xdr:row>
      <xdr:rowOff>0</xdr:rowOff>
    </xdr:from>
    <xdr:to>
      <xdr:col>11</xdr:col>
      <xdr:colOff>142875</xdr:colOff>
      <xdr:row>9</xdr:row>
      <xdr:rowOff>95250</xdr:rowOff>
    </xdr:to>
    <xdr:sp macro="" textlink="">
      <xdr:nvSpPr>
        <xdr:cNvPr id="4144" name="Text 48"/>
        <xdr:cNvSpPr txBox="1">
          <a:spLocks noChangeArrowheads="1"/>
        </xdr:cNvSpPr>
      </xdr:nvSpPr>
      <xdr:spPr bwMode="auto">
        <a:xfrm>
          <a:off x="4591050" y="1323975"/>
          <a:ext cx="8286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144992" name="Text 49"/>
        <xdr:cNvSpPr txBox="1">
          <a:spLocks noChangeArrowheads="1"/>
        </xdr:cNvSpPr>
      </xdr:nvSpPr>
      <xdr:spPr bwMode="auto">
        <a:xfrm>
          <a:off x="5610225" y="1019175"/>
          <a:ext cx="10953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19050</xdr:rowOff>
    </xdr:to>
    <xdr:sp macro="" textlink="">
      <xdr:nvSpPr>
        <xdr:cNvPr id="144993" name="Text 50"/>
        <xdr:cNvSpPr txBox="1">
          <a:spLocks noChangeArrowheads="1"/>
        </xdr:cNvSpPr>
      </xdr:nvSpPr>
      <xdr:spPr bwMode="auto">
        <a:xfrm>
          <a:off x="5562600" y="1133475"/>
          <a:ext cx="581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685800</xdr:colOff>
      <xdr:row>8</xdr:row>
      <xdr:rowOff>28575</xdr:rowOff>
    </xdr:to>
    <xdr:sp macro="" textlink="">
      <xdr:nvSpPr>
        <xdr:cNvPr id="144994" name="Text 51"/>
        <xdr:cNvSpPr txBox="1">
          <a:spLocks noChangeArrowheads="1"/>
        </xdr:cNvSpPr>
      </xdr:nvSpPr>
      <xdr:spPr bwMode="auto">
        <a:xfrm>
          <a:off x="6134100" y="113347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4995" name="Line 54"/>
        <xdr:cNvSpPr>
          <a:spLocks noChangeShapeType="1"/>
        </xdr:cNvSpPr>
      </xdr:nvSpPr>
      <xdr:spPr bwMode="auto">
        <a:xfrm>
          <a:off x="133350" y="1981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4996" name="Line 56"/>
        <xdr:cNvSpPr>
          <a:spLocks noChangeShapeType="1"/>
        </xdr:cNvSpPr>
      </xdr:nvSpPr>
      <xdr:spPr bwMode="auto">
        <a:xfrm>
          <a:off x="4086225" y="15811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4997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4998" name="Line 59"/>
        <xdr:cNvSpPr>
          <a:spLocks noChangeShapeType="1"/>
        </xdr:cNvSpPr>
      </xdr:nvSpPr>
      <xdr:spPr bwMode="auto">
        <a:xfrm>
          <a:off x="4086225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10</xdr:row>
      <xdr:rowOff>9525</xdr:rowOff>
    </xdr:from>
    <xdr:to>
      <xdr:col>11</xdr:col>
      <xdr:colOff>38100</xdr:colOff>
      <xdr:row>11</xdr:row>
      <xdr:rowOff>9525</xdr:rowOff>
    </xdr:to>
    <xdr:sp macro="" textlink="">
      <xdr:nvSpPr>
        <xdr:cNvPr id="4156" name="Text 60"/>
        <xdr:cNvSpPr txBox="1">
          <a:spLocks noChangeArrowheads="1"/>
        </xdr:cNvSpPr>
      </xdr:nvSpPr>
      <xdr:spPr bwMode="auto">
        <a:xfrm>
          <a:off x="4305300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5000" name="Line 61"/>
        <xdr:cNvSpPr>
          <a:spLocks noChangeShapeType="1"/>
        </xdr:cNvSpPr>
      </xdr:nvSpPr>
      <xdr:spPr bwMode="auto">
        <a:xfrm>
          <a:off x="4429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001" name="Line 6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5002" name="Line 63"/>
        <xdr:cNvSpPr>
          <a:spLocks noChangeShapeType="1"/>
        </xdr:cNvSpPr>
      </xdr:nvSpPr>
      <xdr:spPr bwMode="auto">
        <a:xfrm>
          <a:off x="4810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003" name="Line 6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5004" name="Line 66"/>
        <xdr:cNvSpPr>
          <a:spLocks noChangeShapeType="1"/>
        </xdr:cNvSpPr>
      </xdr:nvSpPr>
      <xdr:spPr bwMode="auto">
        <a:xfrm flipV="1">
          <a:off x="5276850" y="158115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5005" name="Line 67"/>
        <xdr:cNvSpPr>
          <a:spLocks noChangeShapeType="1"/>
        </xdr:cNvSpPr>
      </xdr:nvSpPr>
      <xdr:spPr bwMode="auto">
        <a:xfrm flipV="1">
          <a:off x="5981700" y="158115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5006" name="Line 68"/>
        <xdr:cNvSpPr>
          <a:spLocks noChangeShapeType="1"/>
        </xdr:cNvSpPr>
      </xdr:nvSpPr>
      <xdr:spPr bwMode="auto">
        <a:xfrm>
          <a:off x="4086225" y="1981200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007" name="Line 69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5008" name="Line 70"/>
        <xdr:cNvSpPr>
          <a:spLocks noChangeShapeType="1"/>
        </xdr:cNvSpPr>
      </xdr:nvSpPr>
      <xdr:spPr bwMode="auto">
        <a:xfrm>
          <a:off x="133350" y="2124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5009" name="Line 71"/>
        <xdr:cNvSpPr>
          <a:spLocks noChangeShapeType="1"/>
        </xdr:cNvSpPr>
      </xdr:nvSpPr>
      <xdr:spPr bwMode="auto">
        <a:xfrm flipH="1">
          <a:off x="133350" y="2266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5010" name="Line 72"/>
        <xdr:cNvSpPr>
          <a:spLocks noChangeShapeType="1"/>
        </xdr:cNvSpPr>
      </xdr:nvSpPr>
      <xdr:spPr bwMode="auto">
        <a:xfrm>
          <a:off x="133350" y="240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5011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5012" name="Line 74"/>
        <xdr:cNvSpPr>
          <a:spLocks noChangeShapeType="1"/>
        </xdr:cNvSpPr>
      </xdr:nvSpPr>
      <xdr:spPr bwMode="auto">
        <a:xfrm>
          <a:off x="133350" y="2695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5013" name="Line 75"/>
        <xdr:cNvSpPr>
          <a:spLocks noChangeShapeType="1"/>
        </xdr:cNvSpPr>
      </xdr:nvSpPr>
      <xdr:spPr bwMode="auto">
        <a:xfrm flipH="1">
          <a:off x="133350" y="2838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5014" name="Line 76"/>
        <xdr:cNvSpPr>
          <a:spLocks noChangeShapeType="1"/>
        </xdr:cNvSpPr>
      </xdr:nvSpPr>
      <xdr:spPr bwMode="auto">
        <a:xfrm>
          <a:off x="133350" y="2981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5015" name="Line 78"/>
        <xdr:cNvSpPr>
          <a:spLocks noChangeShapeType="1"/>
        </xdr:cNvSpPr>
      </xdr:nvSpPr>
      <xdr:spPr bwMode="auto">
        <a:xfrm flipH="1">
          <a:off x="133350" y="3267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5016" name="Line 79"/>
        <xdr:cNvSpPr>
          <a:spLocks noChangeShapeType="1"/>
        </xdr:cNvSpPr>
      </xdr:nvSpPr>
      <xdr:spPr bwMode="auto">
        <a:xfrm>
          <a:off x="142875" y="34194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9525</xdr:rowOff>
    </xdr:from>
    <xdr:to>
      <xdr:col>13</xdr:col>
      <xdr:colOff>0</xdr:colOff>
      <xdr:row>24</xdr:row>
      <xdr:rowOff>9525</xdr:rowOff>
    </xdr:to>
    <xdr:sp macro="" textlink="">
      <xdr:nvSpPr>
        <xdr:cNvPr id="145017" name="Line 80"/>
        <xdr:cNvSpPr>
          <a:spLocks noChangeShapeType="1"/>
        </xdr:cNvSpPr>
      </xdr:nvSpPr>
      <xdr:spPr bwMode="auto">
        <a:xfrm flipH="1">
          <a:off x="133350" y="3562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5018" name="Line 81"/>
        <xdr:cNvSpPr>
          <a:spLocks noChangeShapeType="1"/>
        </xdr:cNvSpPr>
      </xdr:nvSpPr>
      <xdr:spPr bwMode="auto">
        <a:xfrm>
          <a:off x="133350" y="3695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5019" name="Line 82"/>
        <xdr:cNvSpPr>
          <a:spLocks noChangeShapeType="1"/>
        </xdr:cNvSpPr>
      </xdr:nvSpPr>
      <xdr:spPr bwMode="auto">
        <a:xfrm>
          <a:off x="4495800" y="8382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5020" name="Line 84"/>
        <xdr:cNvSpPr>
          <a:spLocks noChangeShapeType="1"/>
        </xdr:cNvSpPr>
      </xdr:nvSpPr>
      <xdr:spPr bwMode="auto">
        <a:xfrm>
          <a:off x="4486275" y="97155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5021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5022" name="Line 86"/>
        <xdr:cNvSpPr>
          <a:spLocks noChangeShapeType="1"/>
        </xdr:cNvSpPr>
      </xdr:nvSpPr>
      <xdr:spPr bwMode="auto">
        <a:xfrm>
          <a:off x="133350" y="3838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5023" name="Line 88"/>
        <xdr:cNvSpPr>
          <a:spLocks noChangeShapeType="1"/>
        </xdr:cNvSpPr>
      </xdr:nvSpPr>
      <xdr:spPr bwMode="auto">
        <a:xfrm>
          <a:off x="133350" y="4124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5024" name="Line 89"/>
        <xdr:cNvSpPr>
          <a:spLocks noChangeShapeType="1"/>
        </xdr:cNvSpPr>
      </xdr:nvSpPr>
      <xdr:spPr bwMode="auto">
        <a:xfrm flipH="1">
          <a:off x="133350" y="4267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5025" name="Line 90"/>
        <xdr:cNvSpPr>
          <a:spLocks noChangeShapeType="1"/>
        </xdr:cNvSpPr>
      </xdr:nvSpPr>
      <xdr:spPr bwMode="auto">
        <a:xfrm>
          <a:off x="133350" y="441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5026" name="Line 92"/>
        <xdr:cNvSpPr>
          <a:spLocks noChangeShapeType="1"/>
        </xdr:cNvSpPr>
      </xdr:nvSpPr>
      <xdr:spPr bwMode="auto">
        <a:xfrm>
          <a:off x="133350" y="5124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027" name="Line 96"/>
        <xdr:cNvSpPr>
          <a:spLocks noChangeShapeType="1"/>
        </xdr:cNvSpPr>
      </xdr:nvSpPr>
      <xdr:spPr bwMode="auto">
        <a:xfrm>
          <a:off x="5276850" y="49625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5028" name="Line 97"/>
        <xdr:cNvSpPr>
          <a:spLocks noChangeShapeType="1"/>
        </xdr:cNvSpPr>
      </xdr:nvSpPr>
      <xdr:spPr bwMode="auto">
        <a:xfrm>
          <a:off x="133350" y="5286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5029" name="Line 100"/>
        <xdr:cNvSpPr>
          <a:spLocks noChangeShapeType="1"/>
        </xdr:cNvSpPr>
      </xdr:nvSpPr>
      <xdr:spPr bwMode="auto">
        <a:xfrm flipH="1">
          <a:off x="152400" y="5448300"/>
          <a:ext cx="653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5030" name="Line 102"/>
        <xdr:cNvSpPr>
          <a:spLocks noChangeShapeType="1"/>
        </xdr:cNvSpPr>
      </xdr:nvSpPr>
      <xdr:spPr bwMode="auto">
        <a:xfrm>
          <a:off x="1304925" y="57150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5031" name="Line 103"/>
        <xdr:cNvSpPr>
          <a:spLocks noChangeShapeType="1"/>
        </xdr:cNvSpPr>
      </xdr:nvSpPr>
      <xdr:spPr bwMode="auto">
        <a:xfrm>
          <a:off x="1304925" y="58388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032" name="Line 104"/>
        <xdr:cNvSpPr>
          <a:spLocks noChangeShapeType="1"/>
        </xdr:cNvSpPr>
      </xdr:nvSpPr>
      <xdr:spPr bwMode="auto">
        <a:xfrm>
          <a:off x="1304925" y="59626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5033" name="Line 107"/>
        <xdr:cNvSpPr>
          <a:spLocks noChangeShapeType="1"/>
        </xdr:cNvSpPr>
      </xdr:nvSpPr>
      <xdr:spPr bwMode="auto">
        <a:xfrm>
          <a:off x="1304925" y="60864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5034" name="Line 108"/>
        <xdr:cNvSpPr>
          <a:spLocks noChangeShapeType="1"/>
        </xdr:cNvSpPr>
      </xdr:nvSpPr>
      <xdr:spPr bwMode="auto">
        <a:xfrm>
          <a:off x="142875" y="610552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5035" name="Line 110"/>
        <xdr:cNvSpPr>
          <a:spLocks noChangeShapeType="1"/>
        </xdr:cNvSpPr>
      </xdr:nvSpPr>
      <xdr:spPr bwMode="auto">
        <a:xfrm>
          <a:off x="5276850" y="61055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5036" name="Text 114"/>
        <xdr:cNvSpPr txBox="1">
          <a:spLocks noChangeArrowheads="1"/>
        </xdr:cNvSpPr>
      </xdr:nvSpPr>
      <xdr:spPr bwMode="auto">
        <a:xfrm>
          <a:off x="5286375" y="5457825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5037" name="Line 115"/>
        <xdr:cNvSpPr>
          <a:spLocks noChangeShapeType="1"/>
        </xdr:cNvSpPr>
      </xdr:nvSpPr>
      <xdr:spPr bwMode="auto">
        <a:xfrm>
          <a:off x="5286375" y="610552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038" name="Line 116"/>
        <xdr:cNvSpPr>
          <a:spLocks noChangeShapeType="1"/>
        </xdr:cNvSpPr>
      </xdr:nvSpPr>
      <xdr:spPr bwMode="auto">
        <a:xfrm flipH="1">
          <a:off x="133350" y="6238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39" name="Line 117"/>
        <xdr:cNvSpPr>
          <a:spLocks noChangeShapeType="1"/>
        </xdr:cNvSpPr>
      </xdr:nvSpPr>
      <xdr:spPr bwMode="auto">
        <a:xfrm>
          <a:off x="133350" y="63912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5040" name="Line 118"/>
        <xdr:cNvSpPr>
          <a:spLocks noChangeShapeType="1"/>
        </xdr:cNvSpPr>
      </xdr:nvSpPr>
      <xdr:spPr bwMode="auto">
        <a:xfrm flipH="1">
          <a:off x="133350" y="6543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5041" name="Line 120"/>
        <xdr:cNvSpPr>
          <a:spLocks noChangeShapeType="1"/>
        </xdr:cNvSpPr>
      </xdr:nvSpPr>
      <xdr:spPr bwMode="auto">
        <a:xfrm flipH="1">
          <a:off x="133350" y="6696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5042" name="Line 121"/>
        <xdr:cNvSpPr>
          <a:spLocks noChangeShapeType="1"/>
        </xdr:cNvSpPr>
      </xdr:nvSpPr>
      <xdr:spPr bwMode="auto">
        <a:xfrm>
          <a:off x="133350" y="6848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5043" name="Line 122"/>
        <xdr:cNvSpPr>
          <a:spLocks noChangeShapeType="1"/>
        </xdr:cNvSpPr>
      </xdr:nvSpPr>
      <xdr:spPr bwMode="auto">
        <a:xfrm flipH="1">
          <a:off x="133350" y="700087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5044" name="Line 123"/>
        <xdr:cNvSpPr>
          <a:spLocks noChangeShapeType="1"/>
        </xdr:cNvSpPr>
      </xdr:nvSpPr>
      <xdr:spPr bwMode="auto">
        <a:xfrm>
          <a:off x="142875" y="71532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5045" name="Line 124"/>
        <xdr:cNvSpPr>
          <a:spLocks noChangeShapeType="1"/>
        </xdr:cNvSpPr>
      </xdr:nvSpPr>
      <xdr:spPr bwMode="auto">
        <a:xfrm flipH="1">
          <a:off x="133350" y="7305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5046" name="Line 126"/>
        <xdr:cNvSpPr>
          <a:spLocks noChangeShapeType="1"/>
        </xdr:cNvSpPr>
      </xdr:nvSpPr>
      <xdr:spPr bwMode="auto">
        <a:xfrm>
          <a:off x="133350" y="7458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047" name="Text 127"/>
        <xdr:cNvSpPr txBox="1">
          <a:spLocks noChangeArrowheads="1"/>
        </xdr:cNvSpPr>
      </xdr:nvSpPr>
      <xdr:spPr bwMode="auto">
        <a:xfrm>
          <a:off x="5276850" y="7610475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5048" name="Line 128"/>
        <xdr:cNvSpPr>
          <a:spLocks noChangeShapeType="1"/>
        </xdr:cNvSpPr>
      </xdr:nvSpPr>
      <xdr:spPr bwMode="auto">
        <a:xfrm flipH="1">
          <a:off x="133350" y="7610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5049" name="Line 129"/>
        <xdr:cNvSpPr>
          <a:spLocks noChangeShapeType="1"/>
        </xdr:cNvSpPr>
      </xdr:nvSpPr>
      <xdr:spPr bwMode="auto">
        <a:xfrm>
          <a:off x="5276850" y="7610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5050" name="Line 130"/>
        <xdr:cNvSpPr>
          <a:spLocks noChangeShapeType="1"/>
        </xdr:cNvSpPr>
      </xdr:nvSpPr>
      <xdr:spPr bwMode="auto">
        <a:xfrm>
          <a:off x="5276850" y="79152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051" name="Line 131"/>
        <xdr:cNvSpPr>
          <a:spLocks noChangeShapeType="1"/>
        </xdr:cNvSpPr>
      </xdr:nvSpPr>
      <xdr:spPr bwMode="auto">
        <a:xfrm flipV="1">
          <a:off x="6686550" y="7610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5052" name="Line 132"/>
        <xdr:cNvSpPr>
          <a:spLocks noChangeShapeType="1"/>
        </xdr:cNvSpPr>
      </xdr:nvSpPr>
      <xdr:spPr bwMode="auto">
        <a:xfrm>
          <a:off x="133350" y="8067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5053" name="Line 133"/>
        <xdr:cNvSpPr>
          <a:spLocks noChangeShapeType="1"/>
        </xdr:cNvSpPr>
      </xdr:nvSpPr>
      <xdr:spPr bwMode="auto">
        <a:xfrm flipH="1">
          <a:off x="133350" y="822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5054" name="Line 134"/>
        <xdr:cNvSpPr>
          <a:spLocks noChangeShapeType="1"/>
        </xdr:cNvSpPr>
      </xdr:nvSpPr>
      <xdr:spPr bwMode="auto">
        <a:xfrm>
          <a:off x="133350" y="8372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5055" name="Line 135"/>
        <xdr:cNvSpPr>
          <a:spLocks noChangeShapeType="1"/>
        </xdr:cNvSpPr>
      </xdr:nvSpPr>
      <xdr:spPr bwMode="auto">
        <a:xfrm flipH="1">
          <a:off x="133350" y="8524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5056" name="Line 136"/>
        <xdr:cNvSpPr>
          <a:spLocks noChangeShapeType="1"/>
        </xdr:cNvSpPr>
      </xdr:nvSpPr>
      <xdr:spPr bwMode="auto">
        <a:xfrm>
          <a:off x="133350" y="86772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5057" name="Line 138"/>
        <xdr:cNvSpPr>
          <a:spLocks noChangeShapeType="1"/>
        </xdr:cNvSpPr>
      </xdr:nvSpPr>
      <xdr:spPr bwMode="auto">
        <a:xfrm>
          <a:off x="133350" y="8972550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228600</xdr:colOff>
      <xdr:row>59</xdr:row>
      <xdr:rowOff>142875</xdr:rowOff>
    </xdr:from>
    <xdr:to>
      <xdr:col>8</xdr:col>
      <xdr:colOff>228600</xdr:colOff>
      <xdr:row>63</xdr:row>
      <xdr:rowOff>200025</xdr:rowOff>
    </xdr:to>
    <xdr:sp macro="" textlink="">
      <xdr:nvSpPr>
        <xdr:cNvPr id="145058" name="Line 139"/>
        <xdr:cNvSpPr>
          <a:spLocks noChangeShapeType="1"/>
        </xdr:cNvSpPr>
      </xdr:nvSpPr>
      <xdr:spPr bwMode="auto">
        <a:xfrm>
          <a:off x="4314825" y="866775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5059" name="Line 140"/>
        <xdr:cNvSpPr>
          <a:spLocks noChangeShapeType="1"/>
        </xdr:cNvSpPr>
      </xdr:nvSpPr>
      <xdr:spPr bwMode="auto">
        <a:xfrm>
          <a:off x="4086225" y="89725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5060" name="Line 143"/>
        <xdr:cNvSpPr>
          <a:spLocks noChangeShapeType="1"/>
        </xdr:cNvSpPr>
      </xdr:nvSpPr>
      <xdr:spPr bwMode="auto">
        <a:xfrm>
          <a:off x="4324350" y="8839200"/>
          <a:ext cx="236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62</xdr:row>
      <xdr:rowOff>0</xdr:rowOff>
    </xdr:from>
    <xdr:to>
      <xdr:col>12</xdr:col>
      <xdr:colOff>95250</xdr:colOff>
      <xdr:row>63</xdr:row>
      <xdr:rowOff>171450</xdr:rowOff>
    </xdr:to>
    <xdr:sp macro="" textlink="">
      <xdr:nvSpPr>
        <xdr:cNvPr id="145061" name="Text 144"/>
        <xdr:cNvSpPr txBox="1">
          <a:spLocks noChangeArrowheads="1"/>
        </xdr:cNvSpPr>
      </xdr:nvSpPr>
      <xdr:spPr bwMode="auto">
        <a:xfrm>
          <a:off x="5019675" y="8972550"/>
          <a:ext cx="105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5062" name="Text 145"/>
        <xdr:cNvSpPr txBox="1">
          <a:spLocks noChangeArrowheads="1"/>
        </xdr:cNvSpPr>
      </xdr:nvSpPr>
      <xdr:spPr bwMode="auto">
        <a:xfrm>
          <a:off x="6000750" y="896302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64</xdr:row>
      <xdr:rowOff>19050</xdr:rowOff>
    </xdr:from>
    <xdr:to>
      <xdr:col>7</xdr:col>
      <xdr:colOff>142875</xdr:colOff>
      <xdr:row>66</xdr:row>
      <xdr:rowOff>9525</xdr:rowOff>
    </xdr:to>
    <xdr:sp macro="" textlink="">
      <xdr:nvSpPr>
        <xdr:cNvPr id="4242" name="Text 146"/>
        <xdr:cNvSpPr txBox="1">
          <a:spLocks noChangeArrowheads="1"/>
        </xdr:cNvSpPr>
      </xdr:nvSpPr>
      <xdr:spPr bwMode="auto">
        <a:xfrm>
          <a:off x="133350" y="9334500"/>
          <a:ext cx="3257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5064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065" name="Line 150"/>
        <xdr:cNvSpPr>
          <a:spLocks noChangeShapeType="1"/>
        </xdr:cNvSpPr>
      </xdr:nvSpPr>
      <xdr:spPr bwMode="auto">
        <a:xfrm flipH="1">
          <a:off x="133350" y="3124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5066" name="Line 152"/>
        <xdr:cNvSpPr>
          <a:spLocks noChangeShapeType="1"/>
        </xdr:cNvSpPr>
      </xdr:nvSpPr>
      <xdr:spPr bwMode="auto">
        <a:xfrm>
          <a:off x="6686550" y="544830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5067" name="Line 153"/>
        <xdr:cNvSpPr>
          <a:spLocks noChangeShapeType="1"/>
        </xdr:cNvSpPr>
      </xdr:nvSpPr>
      <xdr:spPr bwMode="auto">
        <a:xfrm flipV="1">
          <a:off x="6686550" y="9525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5068" name="Line 155"/>
        <xdr:cNvSpPr>
          <a:spLocks noChangeShapeType="1"/>
        </xdr:cNvSpPr>
      </xdr:nvSpPr>
      <xdr:spPr bwMode="auto">
        <a:xfrm flipH="1">
          <a:off x="133350" y="3981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5069" name="Line 162"/>
        <xdr:cNvSpPr>
          <a:spLocks noChangeShapeType="1"/>
        </xdr:cNvSpPr>
      </xdr:nvSpPr>
      <xdr:spPr bwMode="auto">
        <a:xfrm flipH="1">
          <a:off x="133350" y="9315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0" name="Text 163"/>
        <xdr:cNvSpPr txBox="1">
          <a:spLocks noChangeArrowheads="1"/>
        </xdr:cNvSpPr>
      </xdr:nvSpPr>
      <xdr:spPr bwMode="auto">
        <a:xfrm>
          <a:off x="5276850" y="623887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5071" name="Line 164"/>
        <xdr:cNvSpPr>
          <a:spLocks noChangeShapeType="1"/>
        </xdr:cNvSpPr>
      </xdr:nvSpPr>
      <xdr:spPr bwMode="auto">
        <a:xfrm>
          <a:off x="52768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072" name="Line 165"/>
        <xdr:cNvSpPr>
          <a:spLocks noChangeShapeType="1"/>
        </xdr:cNvSpPr>
      </xdr:nvSpPr>
      <xdr:spPr bwMode="auto">
        <a:xfrm>
          <a:off x="5276850" y="62388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3" name="Line 166"/>
        <xdr:cNvSpPr>
          <a:spLocks noChangeShapeType="1"/>
        </xdr:cNvSpPr>
      </xdr:nvSpPr>
      <xdr:spPr bwMode="auto">
        <a:xfrm>
          <a:off x="66865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4" name="Line 167"/>
        <xdr:cNvSpPr>
          <a:spLocks noChangeShapeType="1"/>
        </xdr:cNvSpPr>
      </xdr:nvSpPr>
      <xdr:spPr bwMode="auto">
        <a:xfrm flipH="1">
          <a:off x="5276850" y="63912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5075" name="Line 168"/>
        <xdr:cNvSpPr>
          <a:spLocks noChangeShapeType="1"/>
        </xdr:cNvSpPr>
      </xdr:nvSpPr>
      <xdr:spPr bwMode="auto">
        <a:xfrm>
          <a:off x="6000750" y="89725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62</xdr:row>
      <xdr:rowOff>9525</xdr:rowOff>
    </xdr:from>
    <xdr:to>
      <xdr:col>10</xdr:col>
      <xdr:colOff>295275</xdr:colOff>
      <xdr:row>64</xdr:row>
      <xdr:rowOff>0</xdr:rowOff>
    </xdr:to>
    <xdr:sp macro="" textlink="">
      <xdr:nvSpPr>
        <xdr:cNvPr id="145076" name="Line 169"/>
        <xdr:cNvSpPr>
          <a:spLocks noChangeShapeType="1"/>
        </xdr:cNvSpPr>
      </xdr:nvSpPr>
      <xdr:spPr bwMode="auto">
        <a:xfrm>
          <a:off x="5105400" y="898207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59</xdr:row>
      <xdr:rowOff>0</xdr:rowOff>
    </xdr:from>
    <xdr:to>
      <xdr:col>7</xdr:col>
      <xdr:colOff>219075</xdr:colOff>
      <xdr:row>64</xdr:row>
      <xdr:rowOff>38100</xdr:rowOff>
    </xdr:to>
    <xdr:sp macro="" textlink="">
      <xdr:nvSpPr>
        <xdr:cNvPr id="145077" name="Line 170"/>
        <xdr:cNvSpPr>
          <a:spLocks noChangeShapeType="1"/>
        </xdr:cNvSpPr>
      </xdr:nvSpPr>
      <xdr:spPr bwMode="auto">
        <a:xfrm>
          <a:off x="3467100" y="85248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171450</xdr:rowOff>
    </xdr:from>
    <xdr:to>
      <xdr:col>13</xdr:col>
      <xdr:colOff>0</xdr:colOff>
      <xdr:row>64</xdr:row>
      <xdr:rowOff>0</xdr:rowOff>
    </xdr:to>
    <xdr:sp macro="" textlink="">
      <xdr:nvSpPr>
        <xdr:cNvPr id="145078" name="Line 171"/>
        <xdr:cNvSpPr>
          <a:spLocks noChangeShapeType="1"/>
        </xdr:cNvSpPr>
      </xdr:nvSpPr>
      <xdr:spPr bwMode="auto">
        <a:xfrm flipV="1">
          <a:off x="6686550" y="990600"/>
          <a:ext cx="0" cy="832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5079" name="Line 172"/>
        <xdr:cNvSpPr>
          <a:spLocks noChangeShapeType="1"/>
        </xdr:cNvSpPr>
      </xdr:nvSpPr>
      <xdr:spPr bwMode="auto">
        <a:xfrm flipV="1">
          <a:off x="133350" y="132397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5080" name="Line 173"/>
        <xdr:cNvSpPr>
          <a:spLocks noChangeShapeType="1"/>
        </xdr:cNvSpPr>
      </xdr:nvSpPr>
      <xdr:spPr bwMode="auto">
        <a:xfrm>
          <a:off x="2266950" y="5715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5081" name="Line 174"/>
        <xdr:cNvSpPr>
          <a:spLocks noChangeShapeType="1"/>
        </xdr:cNvSpPr>
      </xdr:nvSpPr>
      <xdr:spPr bwMode="auto">
        <a:xfrm>
          <a:off x="2266950" y="58388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5082" name="Line 175"/>
        <xdr:cNvSpPr>
          <a:spLocks noChangeShapeType="1"/>
        </xdr:cNvSpPr>
      </xdr:nvSpPr>
      <xdr:spPr bwMode="auto">
        <a:xfrm>
          <a:off x="2266950" y="5962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5083" name="Line 176"/>
        <xdr:cNvSpPr>
          <a:spLocks noChangeShapeType="1"/>
        </xdr:cNvSpPr>
      </xdr:nvSpPr>
      <xdr:spPr bwMode="auto">
        <a:xfrm>
          <a:off x="2266950" y="6086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5084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5085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54</xdr:row>
      <xdr:rowOff>19050</xdr:rowOff>
    </xdr:from>
    <xdr:to>
      <xdr:col>8</xdr:col>
      <xdr:colOff>95250</xdr:colOff>
      <xdr:row>55</xdr:row>
      <xdr:rowOff>57150</xdr:rowOff>
    </xdr:to>
    <xdr:sp macro="" textlink="">
      <xdr:nvSpPr>
        <xdr:cNvPr id="4277" name="Text 181"/>
        <xdr:cNvSpPr txBox="1">
          <a:spLocks noChangeArrowheads="1"/>
        </xdr:cNvSpPr>
      </xdr:nvSpPr>
      <xdr:spPr bwMode="auto">
        <a:xfrm>
          <a:off x="2286000" y="7762875"/>
          <a:ext cx="18954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4278" name="Text 182"/>
        <xdr:cNvSpPr txBox="1">
          <a:spLocks noChangeArrowheads="1"/>
        </xdr:cNvSpPr>
      </xdr:nvSpPr>
      <xdr:spPr bwMode="auto">
        <a:xfrm>
          <a:off x="9991725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4279" name="Text 183"/>
        <xdr:cNvSpPr txBox="1">
          <a:spLocks noChangeArrowheads="1"/>
        </xdr:cNvSpPr>
      </xdr:nvSpPr>
      <xdr:spPr bwMode="auto">
        <a:xfrm>
          <a:off x="10153650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4280" name="Text 184"/>
        <xdr:cNvSpPr txBox="1">
          <a:spLocks noChangeArrowheads="1"/>
        </xdr:cNvSpPr>
      </xdr:nvSpPr>
      <xdr:spPr bwMode="auto">
        <a:xfrm>
          <a:off x="17497425" y="15240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4281" name="Text 185"/>
        <xdr:cNvSpPr txBox="1">
          <a:spLocks noChangeArrowheads="1"/>
        </xdr:cNvSpPr>
      </xdr:nvSpPr>
      <xdr:spPr bwMode="auto">
        <a:xfrm>
          <a:off x="17716500" y="15525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5091" name="Line 186"/>
        <xdr:cNvSpPr>
          <a:spLocks noChangeShapeType="1"/>
        </xdr:cNvSpPr>
      </xdr:nvSpPr>
      <xdr:spPr bwMode="auto">
        <a:xfrm>
          <a:off x="9591675" y="4067175"/>
          <a:ext cx="429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5092" name="Line 187"/>
        <xdr:cNvSpPr>
          <a:spLocks noChangeShapeType="1"/>
        </xdr:cNvSpPr>
      </xdr:nvSpPr>
      <xdr:spPr bwMode="auto">
        <a:xfrm>
          <a:off x="9629775" y="4191000"/>
          <a:ext cx="448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5093" name="Line 188"/>
        <xdr:cNvSpPr>
          <a:spLocks noChangeShapeType="1"/>
        </xdr:cNvSpPr>
      </xdr:nvSpPr>
      <xdr:spPr bwMode="auto">
        <a:xfrm>
          <a:off x="9763125" y="4333875"/>
          <a:ext cx="411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4291" name="Text 195"/>
        <xdr:cNvSpPr txBox="1">
          <a:spLocks noChangeArrowheads="1"/>
        </xdr:cNvSpPr>
      </xdr:nvSpPr>
      <xdr:spPr bwMode="auto">
        <a:xfrm>
          <a:off x="5334000" y="196215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0</xdr:rowOff>
    </xdr:to>
    <xdr:sp macro="" textlink="">
      <xdr:nvSpPr>
        <xdr:cNvPr id="4292" name="Text 196"/>
        <xdr:cNvSpPr txBox="1">
          <a:spLocks noChangeArrowheads="1"/>
        </xdr:cNvSpPr>
      </xdr:nvSpPr>
      <xdr:spPr bwMode="auto">
        <a:xfrm>
          <a:off x="6029325" y="196215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4293" name="Text 197"/>
        <xdr:cNvSpPr txBox="1">
          <a:spLocks noChangeArrowheads="1"/>
        </xdr:cNvSpPr>
      </xdr:nvSpPr>
      <xdr:spPr bwMode="auto">
        <a:xfrm>
          <a:off x="7458075" y="101917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5097" name="Line 201"/>
        <xdr:cNvSpPr>
          <a:spLocks noChangeShapeType="1"/>
        </xdr:cNvSpPr>
      </xdr:nvSpPr>
      <xdr:spPr bwMode="auto">
        <a:xfrm flipH="1">
          <a:off x="9144000" y="119062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5098" name="Drawing 203"/>
        <xdr:cNvSpPr>
          <a:spLocks/>
        </xdr:cNvSpPr>
      </xdr:nvSpPr>
      <xdr:spPr bwMode="auto">
        <a:xfrm>
          <a:off x="9163050" y="103822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4300" name="Text 204"/>
        <xdr:cNvSpPr txBox="1">
          <a:spLocks noChangeArrowheads="1"/>
        </xdr:cNvSpPr>
      </xdr:nvSpPr>
      <xdr:spPr bwMode="auto">
        <a:xfrm>
          <a:off x="5295900" y="833437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4301" name="Text 205"/>
        <xdr:cNvSpPr txBox="1">
          <a:spLocks noChangeArrowheads="1"/>
        </xdr:cNvSpPr>
      </xdr:nvSpPr>
      <xdr:spPr bwMode="auto">
        <a:xfrm>
          <a:off x="6010275" y="834390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5101" name="Line 209"/>
        <xdr:cNvSpPr>
          <a:spLocks noChangeShapeType="1"/>
        </xdr:cNvSpPr>
      </xdr:nvSpPr>
      <xdr:spPr bwMode="auto">
        <a:xfrm flipV="1">
          <a:off x="4486275" y="8382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5102" name="Line 210"/>
        <xdr:cNvSpPr>
          <a:spLocks noChangeShapeType="1"/>
        </xdr:cNvSpPr>
      </xdr:nvSpPr>
      <xdr:spPr bwMode="auto">
        <a:xfrm flipV="1">
          <a:off x="6686550" y="838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9525</xdr:colOff>
      <xdr:row>23</xdr:row>
      <xdr:rowOff>9525</xdr:rowOff>
    </xdr:to>
    <xdr:sp macro="" textlink="">
      <xdr:nvSpPr>
        <xdr:cNvPr id="145103" name="Line 211"/>
        <xdr:cNvSpPr>
          <a:spLocks noChangeShapeType="1"/>
        </xdr:cNvSpPr>
      </xdr:nvSpPr>
      <xdr:spPr bwMode="auto">
        <a:xfrm>
          <a:off x="10506075" y="3419475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504825</xdr:colOff>
      <xdr:row>24</xdr:row>
      <xdr:rowOff>0</xdr:rowOff>
    </xdr:to>
    <xdr:sp macro="" textlink="">
      <xdr:nvSpPr>
        <xdr:cNvPr id="145104" name="Line 212"/>
        <xdr:cNvSpPr>
          <a:spLocks noChangeShapeType="1"/>
        </xdr:cNvSpPr>
      </xdr:nvSpPr>
      <xdr:spPr bwMode="auto">
        <a:xfrm>
          <a:off x="10496550" y="355282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352425</xdr:colOff>
      <xdr:row>25</xdr:row>
      <xdr:rowOff>0</xdr:rowOff>
    </xdr:from>
    <xdr:to>
      <xdr:col>22</xdr:col>
      <xdr:colOff>504825</xdr:colOff>
      <xdr:row>25</xdr:row>
      <xdr:rowOff>0</xdr:rowOff>
    </xdr:to>
    <xdr:sp macro="" textlink="">
      <xdr:nvSpPr>
        <xdr:cNvPr id="145105" name="Line 213"/>
        <xdr:cNvSpPr>
          <a:spLocks noChangeShapeType="1"/>
        </xdr:cNvSpPr>
      </xdr:nvSpPr>
      <xdr:spPr bwMode="auto">
        <a:xfrm>
          <a:off x="10487025" y="369570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16" name="Text 220"/>
        <xdr:cNvSpPr txBox="1">
          <a:spLocks noChangeArrowheads="1"/>
        </xdr:cNvSpPr>
      </xdr:nvSpPr>
      <xdr:spPr bwMode="auto">
        <a:xfrm>
          <a:off x="1227772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17" name="Text 221"/>
        <xdr:cNvSpPr txBox="1">
          <a:spLocks noChangeArrowheads="1"/>
        </xdr:cNvSpPr>
      </xdr:nvSpPr>
      <xdr:spPr bwMode="auto">
        <a:xfrm>
          <a:off x="1242060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4318" name="Text 222"/>
        <xdr:cNvSpPr txBox="1">
          <a:spLocks noChangeArrowheads="1"/>
        </xdr:cNvSpPr>
      </xdr:nvSpPr>
      <xdr:spPr bwMode="auto">
        <a:xfrm>
          <a:off x="1315402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4319" name="Text 223"/>
        <xdr:cNvSpPr txBox="1">
          <a:spLocks noChangeArrowheads="1"/>
        </xdr:cNvSpPr>
      </xdr:nvSpPr>
      <xdr:spPr bwMode="auto">
        <a:xfrm>
          <a:off x="1329690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5110" name="Line 224"/>
        <xdr:cNvSpPr>
          <a:spLocks noChangeShapeType="1"/>
        </xdr:cNvSpPr>
      </xdr:nvSpPr>
      <xdr:spPr bwMode="auto">
        <a:xfrm flipH="1">
          <a:off x="12115800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42</xdr:row>
      <xdr:rowOff>123825</xdr:rowOff>
    </xdr:from>
    <xdr:to>
      <xdr:col>4</xdr:col>
      <xdr:colOff>85725</xdr:colOff>
      <xdr:row>44</xdr:row>
      <xdr:rowOff>19050</xdr:rowOff>
    </xdr:to>
    <xdr:sp macro="" textlink="$Q$44" fLocksText="0">
      <xdr:nvSpPr>
        <xdr:cNvPr id="4321" name="Text 225"/>
        <xdr:cNvSpPr txBox="1">
          <a:spLocks noChangeArrowheads="1"/>
        </xdr:cNvSpPr>
      </xdr:nvSpPr>
      <xdr:spPr bwMode="auto">
        <a:xfrm>
          <a:off x="352425" y="6086475"/>
          <a:ext cx="2952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5AEB536-0509-44A1-8D35-934354BAD650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6</xdr:row>
      <xdr:rowOff>38100</xdr:rowOff>
    </xdr:to>
    <xdr:sp macro="" textlink="">
      <xdr:nvSpPr>
        <xdr:cNvPr id="145112" name="Line 226"/>
        <xdr:cNvSpPr>
          <a:spLocks noChangeShapeType="1"/>
        </xdr:cNvSpPr>
      </xdr:nvSpPr>
      <xdr:spPr bwMode="auto">
        <a:xfrm flipV="1">
          <a:off x="6686550" y="83820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13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114" name="Line 23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115" name="Line 233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16" name="Line 234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5117" name="Line 235"/>
        <xdr:cNvSpPr>
          <a:spLocks noChangeShapeType="1"/>
        </xdr:cNvSpPr>
      </xdr:nvSpPr>
      <xdr:spPr bwMode="auto">
        <a:xfrm>
          <a:off x="10506075" y="34194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32" name="Text 223"/>
        <xdr:cNvSpPr txBox="1">
          <a:spLocks noChangeArrowheads="1"/>
        </xdr:cNvSpPr>
      </xdr:nvSpPr>
      <xdr:spPr bwMode="auto">
        <a:xfrm>
          <a:off x="1227772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33" name="Text 224"/>
        <xdr:cNvSpPr txBox="1">
          <a:spLocks noChangeArrowheads="1"/>
        </xdr:cNvSpPr>
      </xdr:nvSpPr>
      <xdr:spPr bwMode="auto">
        <a:xfrm>
          <a:off x="1242060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4334" name="Text 225"/>
        <xdr:cNvSpPr txBox="1">
          <a:spLocks noChangeArrowheads="1"/>
        </xdr:cNvSpPr>
      </xdr:nvSpPr>
      <xdr:spPr bwMode="auto">
        <a:xfrm>
          <a:off x="1315402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4335" name="Text 226"/>
        <xdr:cNvSpPr txBox="1">
          <a:spLocks noChangeArrowheads="1"/>
        </xdr:cNvSpPr>
      </xdr:nvSpPr>
      <xdr:spPr bwMode="auto">
        <a:xfrm>
          <a:off x="1329690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22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123" name="Line 241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124" name="Line 242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25" name="Line 243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5126" name="Line 244"/>
        <xdr:cNvSpPr>
          <a:spLocks noChangeShapeType="1"/>
        </xdr:cNvSpPr>
      </xdr:nvSpPr>
      <xdr:spPr bwMode="auto">
        <a:xfrm>
          <a:off x="10496550" y="3409950"/>
          <a:ext cx="1552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42" name="Text 220"/>
        <xdr:cNvSpPr txBox="1">
          <a:spLocks noChangeArrowheads="1"/>
        </xdr:cNvSpPr>
      </xdr:nvSpPr>
      <xdr:spPr bwMode="auto">
        <a:xfrm>
          <a:off x="12277725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ONLY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43" name="Text 221"/>
        <xdr:cNvSpPr txBox="1">
          <a:spLocks noChangeArrowheads="1"/>
        </xdr:cNvSpPr>
      </xdr:nvSpPr>
      <xdr:spPr bwMode="auto">
        <a:xfrm>
          <a:off x="12420600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4344" name="Text 222"/>
        <xdr:cNvSpPr txBox="1">
          <a:spLocks noChangeArrowheads="1"/>
        </xdr:cNvSpPr>
      </xdr:nvSpPr>
      <xdr:spPr bwMode="auto">
        <a:xfrm>
          <a:off x="13154025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ONLY 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27</xdr:col>
      <xdr:colOff>142875</xdr:colOff>
      <xdr:row>22</xdr:row>
      <xdr:rowOff>9525</xdr:rowOff>
    </xdr:from>
    <xdr:to>
      <xdr:col>28</xdr:col>
      <xdr:colOff>0</xdr:colOff>
      <xdr:row>25</xdr:row>
      <xdr:rowOff>0</xdr:rowOff>
    </xdr:to>
    <xdr:sp macro="" textlink="">
      <xdr:nvSpPr>
        <xdr:cNvPr id="4345" name="Text 223"/>
        <xdr:cNvSpPr txBox="1">
          <a:spLocks noChangeArrowheads="1"/>
        </xdr:cNvSpPr>
      </xdr:nvSpPr>
      <xdr:spPr bwMode="auto">
        <a:xfrm>
          <a:off x="13296900" y="3276600"/>
          <a:ext cx="17145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5132" name="Line 250"/>
        <xdr:cNvSpPr>
          <a:spLocks noChangeShapeType="1"/>
        </xdr:cNvSpPr>
      </xdr:nvSpPr>
      <xdr:spPr bwMode="auto">
        <a:xfrm flipH="1">
          <a:off x="4429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5133" name="Line 251"/>
        <xdr:cNvSpPr>
          <a:spLocks noChangeShapeType="1"/>
        </xdr:cNvSpPr>
      </xdr:nvSpPr>
      <xdr:spPr bwMode="auto">
        <a:xfrm flipH="1">
          <a:off x="4810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95250</xdr:colOff>
      <xdr:row>7</xdr:row>
      <xdr:rowOff>19050</xdr:rowOff>
    </xdr:from>
    <xdr:to>
      <xdr:col>11</xdr:col>
      <xdr:colOff>123825</xdr:colOff>
      <xdr:row>7</xdr:row>
      <xdr:rowOff>228600</xdr:rowOff>
    </xdr:to>
    <xdr:pic>
      <xdr:nvPicPr>
        <xdr:cNvPr id="14513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019175"/>
          <a:ext cx="876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8505" name="Line 82"/>
        <xdr:cNvSpPr>
          <a:spLocks noChangeShapeType="1"/>
        </xdr:cNvSpPr>
      </xdr:nvSpPr>
      <xdr:spPr bwMode="auto">
        <a:xfrm>
          <a:off x="4543425" y="847725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339" name="Text 95"/>
        <xdr:cNvSpPr txBox="1">
          <a:spLocks noChangeArrowheads="1"/>
        </xdr:cNvSpPr>
      </xdr:nvSpPr>
      <xdr:spPr bwMode="auto">
        <a:xfrm>
          <a:off x="5314950" y="4419600"/>
          <a:ext cx="139065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171449</xdr:colOff>
      <xdr:row>4</xdr:row>
      <xdr:rowOff>85725</xdr:rowOff>
    </xdr:from>
    <xdr:to>
      <xdr:col>7</xdr:col>
      <xdr:colOff>152399</xdr:colOff>
      <xdr:row>6</xdr:row>
      <xdr:rowOff>28575</xdr:rowOff>
    </xdr:to>
    <xdr:sp macro="" textlink="">
      <xdr:nvSpPr>
        <xdr:cNvPr id="5121" name="Text 1"/>
        <xdr:cNvSpPr txBox="1">
          <a:spLocks noChangeArrowheads="1"/>
        </xdr:cNvSpPr>
      </xdr:nvSpPr>
      <xdr:spPr bwMode="auto">
        <a:xfrm>
          <a:off x="2428874" y="676275"/>
          <a:ext cx="9620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9525</xdr:rowOff>
    </xdr:to>
    <xdr:sp macro="" textlink="">
      <xdr:nvSpPr>
        <xdr:cNvPr id="5122" name="Text 2"/>
        <xdr:cNvSpPr txBox="1">
          <a:spLocks noChangeArrowheads="1"/>
        </xdr:cNvSpPr>
      </xdr:nvSpPr>
      <xdr:spPr bwMode="auto">
        <a:xfrm>
          <a:off x="2133600" y="838200"/>
          <a:ext cx="16478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8</xdr:row>
      <xdr:rowOff>9525</xdr:rowOff>
    </xdr:from>
    <xdr:to>
      <xdr:col>7</xdr:col>
      <xdr:colOff>790575</xdr:colOff>
      <xdr:row>9</xdr:row>
      <xdr:rowOff>76200</xdr:rowOff>
    </xdr:to>
    <xdr:sp macro="" textlink="">
      <xdr:nvSpPr>
        <xdr:cNvPr id="5126" name="Text 6"/>
        <xdr:cNvSpPr txBox="1">
          <a:spLocks noChangeArrowheads="1"/>
        </xdr:cNvSpPr>
      </xdr:nvSpPr>
      <xdr:spPr bwMode="auto">
        <a:xfrm>
          <a:off x="171450" y="1343025"/>
          <a:ext cx="38576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3343" name="Text 9"/>
        <xdr:cNvSpPr txBox="1">
          <a:spLocks noChangeArrowheads="1"/>
        </xdr:cNvSpPr>
      </xdr:nvSpPr>
      <xdr:spPr bwMode="auto">
        <a:xfrm>
          <a:off x="142875" y="1009650"/>
          <a:ext cx="47148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161925</xdr:rowOff>
    </xdr:to>
    <xdr:sp macro="" textlink="">
      <xdr:nvSpPr>
        <xdr:cNvPr id="5130" name="Text 10"/>
        <xdr:cNvSpPr txBox="1">
          <a:spLocks noChangeArrowheads="1"/>
        </xdr:cNvSpPr>
      </xdr:nvSpPr>
      <xdr:spPr bwMode="auto">
        <a:xfrm>
          <a:off x="180975" y="1019175"/>
          <a:ext cx="9715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28575</xdr:colOff>
      <xdr:row>7</xdr:row>
      <xdr:rowOff>142875</xdr:rowOff>
    </xdr:from>
    <xdr:to>
      <xdr:col>9</xdr:col>
      <xdr:colOff>28575</xdr:colOff>
      <xdr:row>7</xdr:row>
      <xdr:rowOff>304800</xdr:rowOff>
    </xdr:to>
    <xdr:sp macro="" textlink="">
      <xdr:nvSpPr>
        <xdr:cNvPr id="5131" name="Text 11"/>
        <xdr:cNvSpPr txBox="1">
          <a:spLocks noChangeArrowheads="1"/>
        </xdr:cNvSpPr>
      </xdr:nvSpPr>
      <xdr:spPr bwMode="auto">
        <a:xfrm>
          <a:off x="590550" y="1152525"/>
          <a:ext cx="391477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3346" name="Line 15"/>
        <xdr:cNvSpPr>
          <a:spLocks noChangeShapeType="1"/>
        </xdr:cNvSpPr>
      </xdr:nvSpPr>
      <xdr:spPr bwMode="auto">
        <a:xfrm>
          <a:off x="133350" y="13335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3347" name="Line 16"/>
        <xdr:cNvSpPr>
          <a:spLocks noChangeShapeType="1"/>
        </xdr:cNvSpPr>
      </xdr:nvSpPr>
      <xdr:spPr bwMode="auto">
        <a:xfrm>
          <a:off x="133350" y="10096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3348" name="Line 17"/>
        <xdr:cNvSpPr>
          <a:spLocks noChangeShapeType="1"/>
        </xdr:cNvSpPr>
      </xdr:nvSpPr>
      <xdr:spPr bwMode="auto">
        <a:xfrm>
          <a:off x="142875" y="100965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333375</xdr:colOff>
      <xdr:row>31</xdr:row>
      <xdr:rowOff>0</xdr:rowOff>
    </xdr:to>
    <xdr:sp macro="" textlink="">
      <xdr:nvSpPr>
        <xdr:cNvPr id="5139" name="Text 19"/>
        <xdr:cNvSpPr txBox="1">
          <a:spLocks noChangeArrowheads="1"/>
        </xdr:cNvSpPr>
      </xdr:nvSpPr>
      <xdr:spPr bwMode="auto">
        <a:xfrm>
          <a:off x="161925" y="4419600"/>
          <a:ext cx="5019675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34</xdr:row>
      <xdr:rowOff>152400</xdr:rowOff>
    </xdr:to>
    <xdr:sp macro="" textlink="">
      <xdr:nvSpPr>
        <xdr:cNvPr id="5140" name="Text 20"/>
        <xdr:cNvSpPr txBox="1">
          <a:spLocks noChangeArrowheads="1"/>
        </xdr:cNvSpPr>
      </xdr:nvSpPr>
      <xdr:spPr bwMode="auto">
        <a:xfrm>
          <a:off x="390525" y="4981575"/>
          <a:ext cx="230505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5123" name="Text 3"/>
        <xdr:cNvSpPr txBox="1">
          <a:spLocks noChangeArrowheads="1"/>
        </xdr:cNvSpPr>
      </xdr:nvSpPr>
      <xdr:spPr bwMode="auto">
        <a:xfrm>
          <a:off x="142875" y="1600200"/>
          <a:ext cx="41910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143352" name="Line 24"/>
        <xdr:cNvSpPr>
          <a:spLocks noChangeShapeType="1"/>
        </xdr:cNvSpPr>
      </xdr:nvSpPr>
      <xdr:spPr bwMode="auto">
        <a:xfrm>
          <a:off x="4038600" y="1009650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3353" name="Line 30"/>
        <xdr:cNvSpPr>
          <a:spLocks noChangeShapeType="1"/>
        </xdr:cNvSpPr>
      </xdr:nvSpPr>
      <xdr:spPr bwMode="auto">
        <a:xfrm>
          <a:off x="4067175" y="13335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28575</xdr:rowOff>
    </xdr:from>
    <xdr:to>
      <xdr:col>12</xdr:col>
      <xdr:colOff>666750</xdr:colOff>
      <xdr:row>6</xdr:row>
      <xdr:rowOff>171450</xdr:rowOff>
    </xdr:to>
    <xdr:sp macro="" textlink="">
      <xdr:nvSpPr>
        <xdr:cNvPr id="143354" name="Text 33"/>
        <xdr:cNvSpPr txBox="1">
          <a:spLocks noChangeArrowheads="1"/>
        </xdr:cNvSpPr>
      </xdr:nvSpPr>
      <xdr:spPr bwMode="auto">
        <a:xfrm>
          <a:off x="4552951" y="857250"/>
          <a:ext cx="2124074" cy="14287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5166" name="Text 46"/>
        <xdr:cNvSpPr txBox="1">
          <a:spLocks noChangeArrowheads="1"/>
        </xdr:cNvSpPr>
      </xdr:nvSpPr>
      <xdr:spPr bwMode="auto">
        <a:xfrm>
          <a:off x="4572000" y="1009650"/>
          <a:ext cx="9429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3356" name="Line 47"/>
        <xdr:cNvSpPr>
          <a:spLocks noChangeShapeType="1"/>
        </xdr:cNvSpPr>
      </xdr:nvSpPr>
      <xdr:spPr bwMode="auto">
        <a:xfrm>
          <a:off x="133350" y="1590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7</xdr:row>
      <xdr:rowOff>314325</xdr:rowOff>
    </xdr:from>
    <xdr:to>
      <xdr:col>11</xdr:col>
      <xdr:colOff>152400</xdr:colOff>
      <xdr:row>9</xdr:row>
      <xdr:rowOff>104775</xdr:rowOff>
    </xdr:to>
    <xdr:sp macro="" textlink="">
      <xdr:nvSpPr>
        <xdr:cNvPr id="5168" name="Text 48"/>
        <xdr:cNvSpPr txBox="1">
          <a:spLocks noChangeArrowheads="1"/>
        </xdr:cNvSpPr>
      </xdr:nvSpPr>
      <xdr:spPr bwMode="auto">
        <a:xfrm>
          <a:off x="4648200" y="1323975"/>
          <a:ext cx="81915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5169" name="Text 49"/>
        <xdr:cNvSpPr txBox="1">
          <a:spLocks noChangeArrowheads="1"/>
        </xdr:cNvSpPr>
      </xdr:nvSpPr>
      <xdr:spPr bwMode="auto">
        <a:xfrm>
          <a:off x="5648325" y="1028700"/>
          <a:ext cx="10953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</a:t>
          </a:r>
        </a:p>
      </xdr:txBody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19050</xdr:rowOff>
    </xdr:to>
    <xdr:sp macro="" textlink="">
      <xdr:nvSpPr>
        <xdr:cNvPr id="143359" name="Text 50"/>
        <xdr:cNvSpPr txBox="1">
          <a:spLocks noChangeArrowheads="1"/>
        </xdr:cNvSpPr>
      </xdr:nvSpPr>
      <xdr:spPr bwMode="auto">
        <a:xfrm>
          <a:off x="5600700" y="114300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714375</xdr:colOff>
      <xdr:row>8</xdr:row>
      <xdr:rowOff>0</xdr:rowOff>
    </xdr:to>
    <xdr:sp macro="" textlink="">
      <xdr:nvSpPr>
        <xdr:cNvPr id="148480" name="Text 51"/>
        <xdr:cNvSpPr txBox="1">
          <a:spLocks noChangeArrowheads="1"/>
        </xdr:cNvSpPr>
      </xdr:nvSpPr>
      <xdr:spPr bwMode="auto">
        <a:xfrm>
          <a:off x="6162675" y="1143000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8481" name="Line 54"/>
        <xdr:cNvSpPr>
          <a:spLocks noChangeShapeType="1"/>
        </xdr:cNvSpPr>
      </xdr:nvSpPr>
      <xdr:spPr bwMode="auto">
        <a:xfrm>
          <a:off x="133350" y="1990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8482" name="Line 56"/>
        <xdr:cNvSpPr>
          <a:spLocks noChangeShapeType="1"/>
        </xdr:cNvSpPr>
      </xdr:nvSpPr>
      <xdr:spPr bwMode="auto">
        <a:xfrm>
          <a:off x="4067175" y="15906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483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8484" name="Line 59"/>
        <xdr:cNvSpPr>
          <a:spLocks noChangeShapeType="1"/>
        </xdr:cNvSpPr>
      </xdr:nvSpPr>
      <xdr:spPr bwMode="auto">
        <a:xfrm>
          <a:off x="4067175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9525</xdr:rowOff>
    </xdr:from>
    <xdr:to>
      <xdr:col>11</xdr:col>
      <xdr:colOff>28575</xdr:colOff>
      <xdr:row>11</xdr:row>
      <xdr:rowOff>9525</xdr:rowOff>
    </xdr:to>
    <xdr:sp macro="" textlink="">
      <xdr:nvSpPr>
        <xdr:cNvPr id="5180" name="Text 60"/>
        <xdr:cNvSpPr txBox="1">
          <a:spLocks noChangeArrowheads="1"/>
        </xdr:cNvSpPr>
      </xdr:nvSpPr>
      <xdr:spPr bwMode="auto">
        <a:xfrm>
          <a:off x="4276725" y="1600200"/>
          <a:ext cx="10668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8486" name="Line 61"/>
        <xdr:cNvSpPr>
          <a:spLocks noChangeShapeType="1"/>
        </xdr:cNvSpPr>
      </xdr:nvSpPr>
      <xdr:spPr bwMode="auto">
        <a:xfrm>
          <a:off x="4476750" y="18573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487" name="Line 62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8488" name="Line 63"/>
        <xdr:cNvSpPr>
          <a:spLocks noChangeShapeType="1"/>
        </xdr:cNvSpPr>
      </xdr:nvSpPr>
      <xdr:spPr bwMode="auto">
        <a:xfrm>
          <a:off x="4848225" y="18573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489" name="Line 64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8490" name="Line 66"/>
        <xdr:cNvSpPr>
          <a:spLocks noChangeShapeType="1"/>
        </xdr:cNvSpPr>
      </xdr:nvSpPr>
      <xdr:spPr bwMode="auto">
        <a:xfrm flipV="1">
          <a:off x="5314950" y="1590675"/>
          <a:ext cx="0" cy="695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8491" name="Line 67"/>
        <xdr:cNvSpPr>
          <a:spLocks noChangeShapeType="1"/>
        </xdr:cNvSpPr>
      </xdr:nvSpPr>
      <xdr:spPr bwMode="auto">
        <a:xfrm flipV="1">
          <a:off x="6010275" y="1590675"/>
          <a:ext cx="0" cy="695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8492" name="Line 68"/>
        <xdr:cNvSpPr>
          <a:spLocks noChangeShapeType="1"/>
        </xdr:cNvSpPr>
      </xdr:nvSpPr>
      <xdr:spPr bwMode="auto">
        <a:xfrm>
          <a:off x="4067175" y="199072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493" name="Line 69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8494" name="Line 70"/>
        <xdr:cNvSpPr>
          <a:spLocks noChangeShapeType="1"/>
        </xdr:cNvSpPr>
      </xdr:nvSpPr>
      <xdr:spPr bwMode="auto">
        <a:xfrm>
          <a:off x="133350" y="2133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8495" name="Line 71"/>
        <xdr:cNvSpPr>
          <a:spLocks noChangeShapeType="1"/>
        </xdr:cNvSpPr>
      </xdr:nvSpPr>
      <xdr:spPr bwMode="auto">
        <a:xfrm flipH="1">
          <a:off x="133350" y="2276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8496" name="Line 72"/>
        <xdr:cNvSpPr>
          <a:spLocks noChangeShapeType="1"/>
        </xdr:cNvSpPr>
      </xdr:nvSpPr>
      <xdr:spPr bwMode="auto">
        <a:xfrm>
          <a:off x="133350" y="24193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8497" name="Line 73"/>
        <xdr:cNvSpPr>
          <a:spLocks noChangeShapeType="1"/>
        </xdr:cNvSpPr>
      </xdr:nvSpPr>
      <xdr:spPr bwMode="auto">
        <a:xfrm flipH="1">
          <a:off x="133350" y="25622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8498" name="Line 74"/>
        <xdr:cNvSpPr>
          <a:spLocks noChangeShapeType="1"/>
        </xdr:cNvSpPr>
      </xdr:nvSpPr>
      <xdr:spPr bwMode="auto">
        <a:xfrm>
          <a:off x="133350" y="27051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8499" name="Line 75"/>
        <xdr:cNvSpPr>
          <a:spLocks noChangeShapeType="1"/>
        </xdr:cNvSpPr>
      </xdr:nvSpPr>
      <xdr:spPr bwMode="auto">
        <a:xfrm flipH="1">
          <a:off x="133350" y="2847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8500" name="Line 76"/>
        <xdr:cNvSpPr>
          <a:spLocks noChangeShapeType="1"/>
        </xdr:cNvSpPr>
      </xdr:nvSpPr>
      <xdr:spPr bwMode="auto">
        <a:xfrm>
          <a:off x="133350" y="2990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8501" name="Line 78"/>
        <xdr:cNvSpPr>
          <a:spLocks noChangeShapeType="1"/>
        </xdr:cNvSpPr>
      </xdr:nvSpPr>
      <xdr:spPr bwMode="auto">
        <a:xfrm flipH="1">
          <a:off x="133350" y="3276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8502" name="Line 79"/>
        <xdr:cNvSpPr>
          <a:spLocks noChangeShapeType="1"/>
        </xdr:cNvSpPr>
      </xdr:nvSpPr>
      <xdr:spPr bwMode="auto">
        <a:xfrm>
          <a:off x="142875" y="342900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8503" name="Line 80"/>
        <xdr:cNvSpPr>
          <a:spLocks noChangeShapeType="1"/>
        </xdr:cNvSpPr>
      </xdr:nvSpPr>
      <xdr:spPr bwMode="auto">
        <a:xfrm flipH="1">
          <a:off x="133350" y="35623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8504" name="Line 81"/>
        <xdr:cNvSpPr>
          <a:spLocks noChangeShapeType="1"/>
        </xdr:cNvSpPr>
      </xdr:nvSpPr>
      <xdr:spPr bwMode="auto">
        <a:xfrm>
          <a:off x="133350" y="37052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8506" name="Line 84"/>
        <xdr:cNvSpPr>
          <a:spLocks noChangeShapeType="1"/>
        </xdr:cNvSpPr>
      </xdr:nvSpPr>
      <xdr:spPr bwMode="auto">
        <a:xfrm>
          <a:off x="4533900" y="9810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8507" name="Line 85"/>
        <xdr:cNvSpPr>
          <a:spLocks noChangeShapeType="1"/>
        </xdr:cNvSpPr>
      </xdr:nvSpPr>
      <xdr:spPr bwMode="auto">
        <a:xfrm>
          <a:off x="4076700" y="1838325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8508" name="Line 86"/>
        <xdr:cNvSpPr>
          <a:spLocks noChangeShapeType="1"/>
        </xdr:cNvSpPr>
      </xdr:nvSpPr>
      <xdr:spPr bwMode="auto">
        <a:xfrm>
          <a:off x="133350" y="38481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8509" name="Line 88"/>
        <xdr:cNvSpPr>
          <a:spLocks noChangeShapeType="1"/>
        </xdr:cNvSpPr>
      </xdr:nvSpPr>
      <xdr:spPr bwMode="auto">
        <a:xfrm>
          <a:off x="133350" y="4133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8510" name="Line 89"/>
        <xdr:cNvSpPr>
          <a:spLocks noChangeShapeType="1"/>
        </xdr:cNvSpPr>
      </xdr:nvSpPr>
      <xdr:spPr bwMode="auto">
        <a:xfrm flipH="1">
          <a:off x="133350" y="4276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8511" name="Line 90"/>
        <xdr:cNvSpPr>
          <a:spLocks noChangeShapeType="1"/>
        </xdr:cNvSpPr>
      </xdr:nvSpPr>
      <xdr:spPr bwMode="auto">
        <a:xfrm>
          <a:off x="133350" y="4419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8512" name="Line 92"/>
        <xdr:cNvSpPr>
          <a:spLocks noChangeShapeType="1"/>
        </xdr:cNvSpPr>
      </xdr:nvSpPr>
      <xdr:spPr bwMode="auto">
        <a:xfrm>
          <a:off x="133350" y="5133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8513" name="Line 96"/>
        <xdr:cNvSpPr>
          <a:spLocks noChangeShapeType="1"/>
        </xdr:cNvSpPr>
      </xdr:nvSpPr>
      <xdr:spPr bwMode="auto">
        <a:xfrm>
          <a:off x="5314950" y="497205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8514" name="Line 97"/>
        <xdr:cNvSpPr>
          <a:spLocks noChangeShapeType="1"/>
        </xdr:cNvSpPr>
      </xdr:nvSpPr>
      <xdr:spPr bwMode="auto">
        <a:xfrm>
          <a:off x="133350" y="52959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8515" name="Line 100"/>
        <xdr:cNvSpPr>
          <a:spLocks noChangeShapeType="1"/>
        </xdr:cNvSpPr>
      </xdr:nvSpPr>
      <xdr:spPr bwMode="auto">
        <a:xfrm flipH="1">
          <a:off x="133350" y="54578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8516" name="Line 102"/>
        <xdr:cNvSpPr>
          <a:spLocks noChangeShapeType="1"/>
        </xdr:cNvSpPr>
      </xdr:nvSpPr>
      <xdr:spPr bwMode="auto">
        <a:xfrm>
          <a:off x="1304925" y="5715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8517" name="Line 103"/>
        <xdr:cNvSpPr>
          <a:spLocks noChangeShapeType="1"/>
        </xdr:cNvSpPr>
      </xdr:nvSpPr>
      <xdr:spPr bwMode="auto">
        <a:xfrm>
          <a:off x="1304925" y="5838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8518" name="Line 104"/>
        <xdr:cNvSpPr>
          <a:spLocks noChangeShapeType="1"/>
        </xdr:cNvSpPr>
      </xdr:nvSpPr>
      <xdr:spPr bwMode="auto">
        <a:xfrm>
          <a:off x="1304925" y="59626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8519" name="Line 107"/>
        <xdr:cNvSpPr>
          <a:spLocks noChangeShapeType="1"/>
        </xdr:cNvSpPr>
      </xdr:nvSpPr>
      <xdr:spPr bwMode="auto">
        <a:xfrm>
          <a:off x="1304925" y="60864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8520" name="Line 108"/>
        <xdr:cNvSpPr>
          <a:spLocks noChangeShapeType="1"/>
        </xdr:cNvSpPr>
      </xdr:nvSpPr>
      <xdr:spPr bwMode="auto">
        <a:xfrm>
          <a:off x="142875" y="6105525"/>
          <a:ext cx="5172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8521" name="Line 110"/>
        <xdr:cNvSpPr>
          <a:spLocks noChangeShapeType="1"/>
        </xdr:cNvSpPr>
      </xdr:nvSpPr>
      <xdr:spPr bwMode="auto">
        <a:xfrm>
          <a:off x="5314950" y="61055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8522" name="Text 114"/>
        <xdr:cNvSpPr txBox="1">
          <a:spLocks noChangeArrowheads="1"/>
        </xdr:cNvSpPr>
      </xdr:nvSpPr>
      <xdr:spPr bwMode="auto">
        <a:xfrm>
          <a:off x="5324475" y="5457825"/>
          <a:ext cx="138112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8523" name="Line 115"/>
        <xdr:cNvSpPr>
          <a:spLocks noChangeShapeType="1"/>
        </xdr:cNvSpPr>
      </xdr:nvSpPr>
      <xdr:spPr bwMode="auto">
        <a:xfrm>
          <a:off x="5324475" y="610552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8524" name="Line 116"/>
        <xdr:cNvSpPr>
          <a:spLocks noChangeShapeType="1"/>
        </xdr:cNvSpPr>
      </xdr:nvSpPr>
      <xdr:spPr bwMode="auto">
        <a:xfrm flipH="1">
          <a:off x="133350" y="62388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25" name="Line 117"/>
        <xdr:cNvSpPr>
          <a:spLocks noChangeShapeType="1"/>
        </xdr:cNvSpPr>
      </xdr:nvSpPr>
      <xdr:spPr bwMode="auto">
        <a:xfrm>
          <a:off x="133350" y="63912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8526" name="Line 118"/>
        <xdr:cNvSpPr>
          <a:spLocks noChangeShapeType="1"/>
        </xdr:cNvSpPr>
      </xdr:nvSpPr>
      <xdr:spPr bwMode="auto">
        <a:xfrm flipH="1">
          <a:off x="133350" y="6543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8527" name="Line 120"/>
        <xdr:cNvSpPr>
          <a:spLocks noChangeShapeType="1"/>
        </xdr:cNvSpPr>
      </xdr:nvSpPr>
      <xdr:spPr bwMode="auto">
        <a:xfrm flipH="1">
          <a:off x="133350" y="66960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8528" name="Line 121"/>
        <xdr:cNvSpPr>
          <a:spLocks noChangeShapeType="1"/>
        </xdr:cNvSpPr>
      </xdr:nvSpPr>
      <xdr:spPr bwMode="auto">
        <a:xfrm>
          <a:off x="133350" y="6848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8529" name="Line 122"/>
        <xdr:cNvSpPr>
          <a:spLocks noChangeShapeType="1"/>
        </xdr:cNvSpPr>
      </xdr:nvSpPr>
      <xdr:spPr bwMode="auto">
        <a:xfrm flipH="1">
          <a:off x="133350" y="7000875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8530" name="Line 123"/>
        <xdr:cNvSpPr>
          <a:spLocks noChangeShapeType="1"/>
        </xdr:cNvSpPr>
      </xdr:nvSpPr>
      <xdr:spPr bwMode="auto">
        <a:xfrm>
          <a:off x="142875" y="715327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8531" name="Line 124"/>
        <xdr:cNvSpPr>
          <a:spLocks noChangeShapeType="1"/>
        </xdr:cNvSpPr>
      </xdr:nvSpPr>
      <xdr:spPr bwMode="auto">
        <a:xfrm flipH="1">
          <a:off x="133350" y="7305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8532" name="Line 126"/>
        <xdr:cNvSpPr>
          <a:spLocks noChangeShapeType="1"/>
        </xdr:cNvSpPr>
      </xdr:nvSpPr>
      <xdr:spPr bwMode="auto">
        <a:xfrm>
          <a:off x="133350" y="74580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8533" name="Text 127"/>
        <xdr:cNvSpPr txBox="1">
          <a:spLocks noChangeArrowheads="1"/>
        </xdr:cNvSpPr>
      </xdr:nvSpPr>
      <xdr:spPr bwMode="auto">
        <a:xfrm>
          <a:off x="5314950" y="7610475"/>
          <a:ext cx="1390650" cy="32385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8534" name="Line 128"/>
        <xdr:cNvSpPr>
          <a:spLocks noChangeShapeType="1"/>
        </xdr:cNvSpPr>
      </xdr:nvSpPr>
      <xdr:spPr bwMode="auto">
        <a:xfrm flipH="1">
          <a:off x="133350" y="7610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8535" name="Line 129"/>
        <xdr:cNvSpPr>
          <a:spLocks noChangeShapeType="1"/>
        </xdr:cNvSpPr>
      </xdr:nvSpPr>
      <xdr:spPr bwMode="auto">
        <a:xfrm>
          <a:off x="5314950" y="7610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8536" name="Line 130"/>
        <xdr:cNvSpPr>
          <a:spLocks noChangeShapeType="1"/>
        </xdr:cNvSpPr>
      </xdr:nvSpPr>
      <xdr:spPr bwMode="auto">
        <a:xfrm>
          <a:off x="5314950" y="793432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8537" name="Line 131"/>
        <xdr:cNvSpPr>
          <a:spLocks noChangeShapeType="1"/>
        </xdr:cNvSpPr>
      </xdr:nvSpPr>
      <xdr:spPr bwMode="auto">
        <a:xfrm flipV="1">
          <a:off x="6705600" y="7610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8538" name="Line 132"/>
        <xdr:cNvSpPr>
          <a:spLocks noChangeShapeType="1"/>
        </xdr:cNvSpPr>
      </xdr:nvSpPr>
      <xdr:spPr bwMode="auto">
        <a:xfrm>
          <a:off x="133350" y="8086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8539" name="Line 133"/>
        <xdr:cNvSpPr>
          <a:spLocks noChangeShapeType="1"/>
        </xdr:cNvSpPr>
      </xdr:nvSpPr>
      <xdr:spPr bwMode="auto">
        <a:xfrm flipH="1">
          <a:off x="133350" y="82391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8540" name="Line 134"/>
        <xdr:cNvSpPr>
          <a:spLocks noChangeShapeType="1"/>
        </xdr:cNvSpPr>
      </xdr:nvSpPr>
      <xdr:spPr bwMode="auto">
        <a:xfrm>
          <a:off x="133350" y="83915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8541" name="Line 135"/>
        <xdr:cNvSpPr>
          <a:spLocks noChangeShapeType="1"/>
        </xdr:cNvSpPr>
      </xdr:nvSpPr>
      <xdr:spPr bwMode="auto">
        <a:xfrm flipH="1">
          <a:off x="133350" y="85439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8542" name="Line 136"/>
        <xdr:cNvSpPr>
          <a:spLocks noChangeShapeType="1"/>
        </xdr:cNvSpPr>
      </xdr:nvSpPr>
      <xdr:spPr bwMode="auto">
        <a:xfrm>
          <a:off x="133350" y="86963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8543" name="Line 138"/>
        <xdr:cNvSpPr>
          <a:spLocks noChangeShapeType="1"/>
        </xdr:cNvSpPr>
      </xdr:nvSpPr>
      <xdr:spPr bwMode="auto">
        <a:xfrm>
          <a:off x="133350" y="8991600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161925</xdr:colOff>
      <xdr:row>60</xdr:row>
      <xdr:rowOff>0</xdr:rowOff>
    </xdr:from>
    <xdr:to>
      <xdr:col>8</xdr:col>
      <xdr:colOff>161925</xdr:colOff>
      <xdr:row>64</xdr:row>
      <xdr:rowOff>0</xdr:rowOff>
    </xdr:to>
    <xdr:sp macro="" textlink="">
      <xdr:nvSpPr>
        <xdr:cNvPr id="148544" name="Line 139"/>
        <xdr:cNvSpPr>
          <a:spLocks noChangeShapeType="1"/>
        </xdr:cNvSpPr>
      </xdr:nvSpPr>
      <xdr:spPr bwMode="auto">
        <a:xfrm>
          <a:off x="4229100" y="86963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8545" name="Line 140"/>
        <xdr:cNvSpPr>
          <a:spLocks noChangeShapeType="1"/>
        </xdr:cNvSpPr>
      </xdr:nvSpPr>
      <xdr:spPr bwMode="auto">
        <a:xfrm>
          <a:off x="4067175" y="89916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161925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8546" name="Line 143"/>
        <xdr:cNvSpPr>
          <a:spLocks noChangeShapeType="1"/>
        </xdr:cNvSpPr>
      </xdr:nvSpPr>
      <xdr:spPr bwMode="auto">
        <a:xfrm>
          <a:off x="4229100" y="8858250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285750</xdr:colOff>
      <xdr:row>62</xdr:row>
      <xdr:rowOff>0</xdr:rowOff>
    </xdr:from>
    <xdr:to>
      <xdr:col>12</xdr:col>
      <xdr:colOff>171450</xdr:colOff>
      <xdr:row>63</xdr:row>
      <xdr:rowOff>171450</xdr:rowOff>
    </xdr:to>
    <xdr:sp macro="" textlink="">
      <xdr:nvSpPr>
        <xdr:cNvPr id="148547" name="Text 144"/>
        <xdr:cNvSpPr txBox="1">
          <a:spLocks noChangeArrowheads="1"/>
        </xdr:cNvSpPr>
      </xdr:nvSpPr>
      <xdr:spPr bwMode="auto">
        <a:xfrm>
          <a:off x="5133975" y="8991600"/>
          <a:ext cx="10477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8548" name="Text 145"/>
        <xdr:cNvSpPr txBox="1">
          <a:spLocks noChangeArrowheads="1"/>
        </xdr:cNvSpPr>
      </xdr:nvSpPr>
      <xdr:spPr bwMode="auto">
        <a:xfrm>
          <a:off x="6029325" y="898207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64</xdr:row>
      <xdr:rowOff>9525</xdr:rowOff>
    </xdr:from>
    <xdr:to>
      <xdr:col>7</xdr:col>
      <xdr:colOff>200025</xdr:colOff>
      <xdr:row>66</xdr:row>
      <xdr:rowOff>47625</xdr:rowOff>
    </xdr:to>
    <xdr:sp macro="" textlink="">
      <xdr:nvSpPr>
        <xdr:cNvPr id="5266" name="Text 146"/>
        <xdr:cNvSpPr txBox="1">
          <a:spLocks noChangeArrowheads="1"/>
        </xdr:cNvSpPr>
      </xdr:nvSpPr>
      <xdr:spPr bwMode="auto">
        <a:xfrm>
          <a:off x="152400" y="9334500"/>
          <a:ext cx="32861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8550" name="Line 148"/>
        <xdr:cNvSpPr>
          <a:spLocks noChangeShapeType="1"/>
        </xdr:cNvSpPr>
      </xdr:nvSpPr>
      <xdr:spPr bwMode="auto">
        <a:xfrm flipH="1" flipV="1">
          <a:off x="6143625" y="11525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551" name="Line 150"/>
        <xdr:cNvSpPr>
          <a:spLocks noChangeShapeType="1"/>
        </xdr:cNvSpPr>
      </xdr:nvSpPr>
      <xdr:spPr bwMode="auto">
        <a:xfrm flipH="1">
          <a:off x="133350" y="3133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8552" name="Line 152"/>
        <xdr:cNvSpPr>
          <a:spLocks noChangeShapeType="1"/>
        </xdr:cNvSpPr>
      </xdr:nvSpPr>
      <xdr:spPr bwMode="auto">
        <a:xfrm>
          <a:off x="6705600" y="54578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8553" name="Line 153"/>
        <xdr:cNvSpPr>
          <a:spLocks noChangeShapeType="1"/>
        </xdr:cNvSpPr>
      </xdr:nvSpPr>
      <xdr:spPr bwMode="auto">
        <a:xfrm flipV="1">
          <a:off x="6705600" y="962025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8554" name="Line 155"/>
        <xdr:cNvSpPr>
          <a:spLocks noChangeShapeType="1"/>
        </xdr:cNvSpPr>
      </xdr:nvSpPr>
      <xdr:spPr bwMode="auto">
        <a:xfrm flipH="1">
          <a:off x="133350" y="3990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63</xdr:row>
      <xdr:rowOff>200025</xdr:rowOff>
    </xdr:from>
    <xdr:to>
      <xdr:col>12</xdr:col>
      <xdr:colOff>666750</xdr:colOff>
      <xdr:row>63</xdr:row>
      <xdr:rowOff>200025</xdr:rowOff>
    </xdr:to>
    <xdr:sp macro="" textlink="">
      <xdr:nvSpPr>
        <xdr:cNvPr id="148555" name="Line 162"/>
        <xdr:cNvSpPr>
          <a:spLocks noChangeShapeType="1"/>
        </xdr:cNvSpPr>
      </xdr:nvSpPr>
      <xdr:spPr bwMode="auto">
        <a:xfrm flipH="1">
          <a:off x="104775" y="9315450"/>
          <a:ext cx="6591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56" name="Text 163"/>
        <xdr:cNvSpPr txBox="1">
          <a:spLocks noChangeArrowheads="1"/>
        </xdr:cNvSpPr>
      </xdr:nvSpPr>
      <xdr:spPr bwMode="auto">
        <a:xfrm>
          <a:off x="5314950" y="6238875"/>
          <a:ext cx="139065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8557" name="Line 164"/>
        <xdr:cNvSpPr>
          <a:spLocks noChangeShapeType="1"/>
        </xdr:cNvSpPr>
      </xdr:nvSpPr>
      <xdr:spPr bwMode="auto">
        <a:xfrm>
          <a:off x="53149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8558" name="Line 165"/>
        <xdr:cNvSpPr>
          <a:spLocks noChangeShapeType="1"/>
        </xdr:cNvSpPr>
      </xdr:nvSpPr>
      <xdr:spPr bwMode="auto">
        <a:xfrm>
          <a:off x="5314950" y="62388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59" name="Line 166"/>
        <xdr:cNvSpPr>
          <a:spLocks noChangeShapeType="1"/>
        </xdr:cNvSpPr>
      </xdr:nvSpPr>
      <xdr:spPr bwMode="auto">
        <a:xfrm>
          <a:off x="670560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60" name="Line 167"/>
        <xdr:cNvSpPr>
          <a:spLocks noChangeShapeType="1"/>
        </xdr:cNvSpPr>
      </xdr:nvSpPr>
      <xdr:spPr bwMode="auto">
        <a:xfrm flipH="1">
          <a:off x="5314950" y="63912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8561" name="Line 168"/>
        <xdr:cNvSpPr>
          <a:spLocks noChangeShapeType="1"/>
        </xdr:cNvSpPr>
      </xdr:nvSpPr>
      <xdr:spPr bwMode="auto">
        <a:xfrm>
          <a:off x="6029325" y="89916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62</xdr:row>
      <xdr:rowOff>0</xdr:rowOff>
    </xdr:from>
    <xdr:to>
      <xdr:col>10</xdr:col>
      <xdr:colOff>304800</xdr:colOff>
      <xdr:row>64</xdr:row>
      <xdr:rowOff>0</xdr:rowOff>
    </xdr:to>
    <xdr:sp macro="" textlink="">
      <xdr:nvSpPr>
        <xdr:cNvPr id="148562" name="Line 169"/>
        <xdr:cNvSpPr>
          <a:spLocks noChangeShapeType="1"/>
        </xdr:cNvSpPr>
      </xdr:nvSpPr>
      <xdr:spPr bwMode="auto">
        <a:xfrm>
          <a:off x="5153025" y="89916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59</xdr:row>
      <xdr:rowOff>0</xdr:rowOff>
    </xdr:from>
    <xdr:to>
      <xdr:col>7</xdr:col>
      <xdr:colOff>219075</xdr:colOff>
      <xdr:row>64</xdr:row>
      <xdr:rowOff>28575</xdr:rowOff>
    </xdr:to>
    <xdr:sp macro="" textlink="">
      <xdr:nvSpPr>
        <xdr:cNvPr id="148563" name="Line 170"/>
        <xdr:cNvSpPr>
          <a:spLocks noChangeShapeType="1"/>
        </xdr:cNvSpPr>
      </xdr:nvSpPr>
      <xdr:spPr bwMode="auto">
        <a:xfrm>
          <a:off x="3457575" y="85439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8564" name="Line 171"/>
        <xdr:cNvSpPr>
          <a:spLocks noChangeShapeType="1"/>
        </xdr:cNvSpPr>
      </xdr:nvSpPr>
      <xdr:spPr bwMode="auto">
        <a:xfrm flipV="1">
          <a:off x="6705600" y="1009650"/>
          <a:ext cx="0" cy="831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8565" name="Line 172"/>
        <xdr:cNvSpPr>
          <a:spLocks noChangeShapeType="1"/>
        </xdr:cNvSpPr>
      </xdr:nvSpPr>
      <xdr:spPr bwMode="auto">
        <a:xfrm flipV="1">
          <a:off x="133350" y="1333500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8566" name="Line 173"/>
        <xdr:cNvSpPr>
          <a:spLocks noChangeShapeType="1"/>
        </xdr:cNvSpPr>
      </xdr:nvSpPr>
      <xdr:spPr bwMode="auto">
        <a:xfrm>
          <a:off x="2257425" y="5715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8567" name="Line 174"/>
        <xdr:cNvSpPr>
          <a:spLocks noChangeShapeType="1"/>
        </xdr:cNvSpPr>
      </xdr:nvSpPr>
      <xdr:spPr bwMode="auto">
        <a:xfrm>
          <a:off x="2257425" y="58388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8568" name="Line 175"/>
        <xdr:cNvSpPr>
          <a:spLocks noChangeShapeType="1"/>
        </xdr:cNvSpPr>
      </xdr:nvSpPr>
      <xdr:spPr bwMode="auto">
        <a:xfrm>
          <a:off x="2257425" y="5962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8569" name="Line 176"/>
        <xdr:cNvSpPr>
          <a:spLocks noChangeShapeType="1"/>
        </xdr:cNvSpPr>
      </xdr:nvSpPr>
      <xdr:spPr bwMode="auto">
        <a:xfrm>
          <a:off x="2257425" y="6086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8570" name="Line 179"/>
        <xdr:cNvSpPr>
          <a:spLocks noChangeShapeType="1"/>
        </xdr:cNvSpPr>
      </xdr:nvSpPr>
      <xdr:spPr bwMode="auto">
        <a:xfrm>
          <a:off x="5553075" y="102870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8571" name="Line 180"/>
        <xdr:cNvSpPr>
          <a:spLocks noChangeShapeType="1"/>
        </xdr:cNvSpPr>
      </xdr:nvSpPr>
      <xdr:spPr bwMode="auto">
        <a:xfrm>
          <a:off x="5553075" y="1152525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54</xdr:row>
      <xdr:rowOff>28575</xdr:rowOff>
    </xdr:from>
    <xdr:to>
      <xdr:col>8</xdr:col>
      <xdr:colOff>295275</xdr:colOff>
      <xdr:row>55</xdr:row>
      <xdr:rowOff>76200</xdr:rowOff>
    </xdr:to>
    <xdr:sp macro="" textlink="">
      <xdr:nvSpPr>
        <xdr:cNvPr id="5301" name="Text 181"/>
        <xdr:cNvSpPr txBox="1">
          <a:spLocks noChangeArrowheads="1"/>
        </xdr:cNvSpPr>
      </xdr:nvSpPr>
      <xdr:spPr bwMode="auto">
        <a:xfrm>
          <a:off x="2266950" y="7772400"/>
          <a:ext cx="209550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5302" name="Text 182"/>
        <xdr:cNvSpPr txBox="1">
          <a:spLocks noChangeArrowheads="1"/>
        </xdr:cNvSpPr>
      </xdr:nvSpPr>
      <xdr:spPr bwMode="auto">
        <a:xfrm>
          <a:off x="9963150" y="1447800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5303" name="Text 183"/>
        <xdr:cNvSpPr txBox="1">
          <a:spLocks noChangeArrowheads="1"/>
        </xdr:cNvSpPr>
      </xdr:nvSpPr>
      <xdr:spPr bwMode="auto">
        <a:xfrm>
          <a:off x="10125075" y="1447800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5304" name="Text 184"/>
        <xdr:cNvSpPr txBox="1">
          <a:spLocks noChangeArrowheads="1"/>
        </xdr:cNvSpPr>
      </xdr:nvSpPr>
      <xdr:spPr bwMode="auto">
        <a:xfrm>
          <a:off x="17411700" y="1533525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5305" name="Text 185"/>
        <xdr:cNvSpPr txBox="1">
          <a:spLocks noChangeArrowheads="1"/>
        </xdr:cNvSpPr>
      </xdr:nvSpPr>
      <xdr:spPr bwMode="auto">
        <a:xfrm>
          <a:off x="17630775" y="1562100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8577" name="Line 186"/>
        <xdr:cNvSpPr>
          <a:spLocks noChangeShapeType="1"/>
        </xdr:cNvSpPr>
      </xdr:nvSpPr>
      <xdr:spPr bwMode="auto">
        <a:xfrm>
          <a:off x="9563100" y="4076700"/>
          <a:ext cx="423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8578" name="Line 187"/>
        <xdr:cNvSpPr>
          <a:spLocks noChangeShapeType="1"/>
        </xdr:cNvSpPr>
      </xdr:nvSpPr>
      <xdr:spPr bwMode="auto">
        <a:xfrm>
          <a:off x="9601200" y="4200525"/>
          <a:ext cx="442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8579" name="Line 188"/>
        <xdr:cNvSpPr>
          <a:spLocks noChangeShapeType="1"/>
        </xdr:cNvSpPr>
      </xdr:nvSpPr>
      <xdr:spPr bwMode="auto">
        <a:xfrm>
          <a:off x="9734550" y="4343400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5315" name="Text 195"/>
        <xdr:cNvSpPr txBox="1">
          <a:spLocks noChangeArrowheads="1"/>
        </xdr:cNvSpPr>
      </xdr:nvSpPr>
      <xdr:spPr bwMode="auto">
        <a:xfrm>
          <a:off x="5372100" y="1971675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0</xdr:rowOff>
    </xdr:to>
    <xdr:sp macro="" textlink="">
      <xdr:nvSpPr>
        <xdr:cNvPr id="5316" name="Text 196"/>
        <xdr:cNvSpPr txBox="1">
          <a:spLocks noChangeArrowheads="1"/>
        </xdr:cNvSpPr>
      </xdr:nvSpPr>
      <xdr:spPr bwMode="auto">
        <a:xfrm>
          <a:off x="6057900" y="1971675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5317" name="Text 197"/>
        <xdr:cNvSpPr txBox="1">
          <a:spLocks noChangeArrowheads="1"/>
        </xdr:cNvSpPr>
      </xdr:nvSpPr>
      <xdr:spPr bwMode="auto">
        <a:xfrm>
          <a:off x="7429500" y="1028700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8583" name="Line 201"/>
        <xdr:cNvSpPr>
          <a:spLocks noChangeShapeType="1"/>
        </xdr:cNvSpPr>
      </xdr:nvSpPr>
      <xdr:spPr bwMode="auto">
        <a:xfrm flipH="1">
          <a:off x="9115425" y="1200150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8584" name="Drawing 203"/>
        <xdr:cNvSpPr>
          <a:spLocks/>
        </xdr:cNvSpPr>
      </xdr:nvSpPr>
      <xdr:spPr bwMode="auto">
        <a:xfrm>
          <a:off x="9134475" y="1047750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5324" name="Text 204"/>
        <xdr:cNvSpPr txBox="1">
          <a:spLocks noChangeArrowheads="1"/>
        </xdr:cNvSpPr>
      </xdr:nvSpPr>
      <xdr:spPr bwMode="auto">
        <a:xfrm>
          <a:off x="5334000" y="835342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5325" name="Text 205"/>
        <xdr:cNvSpPr txBox="1">
          <a:spLocks noChangeArrowheads="1"/>
        </xdr:cNvSpPr>
      </xdr:nvSpPr>
      <xdr:spPr bwMode="auto">
        <a:xfrm>
          <a:off x="6038850" y="836295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8587" name="Line 209"/>
        <xdr:cNvSpPr>
          <a:spLocks noChangeShapeType="1"/>
        </xdr:cNvSpPr>
      </xdr:nvSpPr>
      <xdr:spPr bwMode="auto">
        <a:xfrm flipV="1">
          <a:off x="4533900" y="8477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8588" name="Line 210"/>
        <xdr:cNvSpPr>
          <a:spLocks noChangeShapeType="1"/>
        </xdr:cNvSpPr>
      </xdr:nvSpPr>
      <xdr:spPr bwMode="auto">
        <a:xfrm flipV="1">
          <a:off x="6705600" y="847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352425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8589" name="Line 211"/>
        <xdr:cNvSpPr>
          <a:spLocks noChangeShapeType="1"/>
        </xdr:cNvSpPr>
      </xdr:nvSpPr>
      <xdr:spPr bwMode="auto">
        <a:xfrm>
          <a:off x="10458450" y="3419475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485775</xdr:colOff>
      <xdr:row>24</xdr:row>
      <xdr:rowOff>0</xdr:rowOff>
    </xdr:to>
    <xdr:sp macro="" textlink="">
      <xdr:nvSpPr>
        <xdr:cNvPr id="148590" name="Line 212"/>
        <xdr:cNvSpPr>
          <a:spLocks noChangeShapeType="1"/>
        </xdr:cNvSpPr>
      </xdr:nvSpPr>
      <xdr:spPr bwMode="auto">
        <a:xfrm>
          <a:off x="10477500" y="3562350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25</xdr:row>
      <xdr:rowOff>0</xdr:rowOff>
    </xdr:from>
    <xdr:to>
      <xdr:col>23</xdr:col>
      <xdr:colOff>0</xdr:colOff>
      <xdr:row>25</xdr:row>
      <xdr:rowOff>0</xdr:rowOff>
    </xdr:to>
    <xdr:sp macro="" textlink="">
      <xdr:nvSpPr>
        <xdr:cNvPr id="148591" name="Line 213"/>
        <xdr:cNvSpPr>
          <a:spLocks noChangeShapeType="1"/>
        </xdr:cNvSpPr>
      </xdr:nvSpPr>
      <xdr:spPr bwMode="auto">
        <a:xfrm>
          <a:off x="10487025" y="37052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40" name="Text 220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41" name="Text 221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152400</xdr:colOff>
      <xdr:row>25</xdr:row>
      <xdr:rowOff>0</xdr:rowOff>
    </xdr:to>
    <xdr:sp macro="" textlink="">
      <xdr:nvSpPr>
        <xdr:cNvPr id="5342" name="Text 222"/>
        <xdr:cNvSpPr txBox="1">
          <a:spLocks noChangeArrowheads="1"/>
        </xdr:cNvSpPr>
      </xdr:nvSpPr>
      <xdr:spPr bwMode="auto">
        <a:xfrm>
          <a:off x="130683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295275</xdr:colOff>
      <xdr:row>25</xdr:row>
      <xdr:rowOff>0</xdr:rowOff>
    </xdr:to>
    <xdr:sp macro="" textlink="">
      <xdr:nvSpPr>
        <xdr:cNvPr id="5343" name="Text 223"/>
        <xdr:cNvSpPr txBox="1">
          <a:spLocks noChangeArrowheads="1"/>
        </xdr:cNvSpPr>
      </xdr:nvSpPr>
      <xdr:spPr bwMode="auto">
        <a:xfrm>
          <a:off x="132111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8596" name="Line 224"/>
        <xdr:cNvSpPr>
          <a:spLocks noChangeShapeType="1"/>
        </xdr:cNvSpPr>
      </xdr:nvSpPr>
      <xdr:spPr bwMode="auto">
        <a:xfrm flipH="1">
          <a:off x="12030075" y="1200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42</xdr:row>
      <xdr:rowOff>123825</xdr:rowOff>
    </xdr:from>
    <xdr:to>
      <xdr:col>4</xdr:col>
      <xdr:colOff>95250</xdr:colOff>
      <xdr:row>44</xdr:row>
      <xdr:rowOff>19050</xdr:rowOff>
    </xdr:to>
    <xdr:sp macro="" textlink="$Q$44" fLocksText="0">
      <xdr:nvSpPr>
        <xdr:cNvPr id="5345" name="Text 225"/>
        <xdr:cNvSpPr txBox="1">
          <a:spLocks noChangeArrowheads="1"/>
        </xdr:cNvSpPr>
      </xdr:nvSpPr>
      <xdr:spPr bwMode="auto">
        <a:xfrm>
          <a:off x="361950" y="6086475"/>
          <a:ext cx="2952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5EFB4D3-2A8F-4F48-BD1F-9EFAA83CE570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</xdr:col>
      <xdr:colOff>0</xdr:colOff>
      <xdr:row>36</xdr:row>
      <xdr:rowOff>152400</xdr:rowOff>
    </xdr:from>
    <xdr:to>
      <xdr:col>12</xdr:col>
      <xdr:colOff>685800</xdr:colOff>
      <xdr:row>36</xdr:row>
      <xdr:rowOff>152400</xdr:rowOff>
    </xdr:to>
    <xdr:sp macro="" textlink="">
      <xdr:nvSpPr>
        <xdr:cNvPr id="148598" name="Line 226"/>
        <xdr:cNvSpPr>
          <a:spLocks noChangeShapeType="1"/>
        </xdr:cNvSpPr>
      </xdr:nvSpPr>
      <xdr:spPr bwMode="auto">
        <a:xfrm>
          <a:off x="123825" y="54483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599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00" name="Line 228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01" name="Line 229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02" name="Line 230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9525</xdr:colOff>
      <xdr:row>23</xdr:row>
      <xdr:rowOff>9525</xdr:rowOff>
    </xdr:to>
    <xdr:sp macro="" textlink="">
      <xdr:nvSpPr>
        <xdr:cNvPr id="148603" name="Line 231"/>
        <xdr:cNvSpPr>
          <a:spLocks noChangeShapeType="1"/>
        </xdr:cNvSpPr>
      </xdr:nvSpPr>
      <xdr:spPr bwMode="auto">
        <a:xfrm>
          <a:off x="10487025" y="342900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52" name="Text 220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53" name="Text 221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5354" name="Text 222"/>
        <xdr:cNvSpPr txBox="1">
          <a:spLocks noChangeArrowheads="1"/>
        </xdr:cNvSpPr>
      </xdr:nvSpPr>
      <xdr:spPr bwMode="auto">
        <a:xfrm>
          <a:off x="13068300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5355" name="Text 223"/>
        <xdr:cNvSpPr txBox="1">
          <a:spLocks noChangeArrowheads="1"/>
        </xdr:cNvSpPr>
      </xdr:nvSpPr>
      <xdr:spPr bwMode="auto">
        <a:xfrm>
          <a:off x="13211175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08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09" name="Line 237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10" name="Line 238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11" name="Line 239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8612" name="Line 240"/>
        <xdr:cNvSpPr>
          <a:spLocks noChangeShapeType="1"/>
        </xdr:cNvSpPr>
      </xdr:nvSpPr>
      <xdr:spPr bwMode="auto">
        <a:xfrm>
          <a:off x="10487025" y="34290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61" name="Text 223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62" name="Text 224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5363" name="Text 225"/>
        <xdr:cNvSpPr txBox="1">
          <a:spLocks noChangeArrowheads="1"/>
        </xdr:cNvSpPr>
      </xdr:nvSpPr>
      <xdr:spPr bwMode="auto">
        <a:xfrm>
          <a:off x="13068300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5364" name="Text 226"/>
        <xdr:cNvSpPr txBox="1">
          <a:spLocks noChangeArrowheads="1"/>
        </xdr:cNvSpPr>
      </xdr:nvSpPr>
      <xdr:spPr bwMode="auto">
        <a:xfrm>
          <a:off x="13211175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17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18" name="Line 246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19" name="Line 247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20" name="Line 248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8621" name="Line 249"/>
        <xdr:cNvSpPr>
          <a:spLocks noChangeShapeType="1"/>
        </xdr:cNvSpPr>
      </xdr:nvSpPr>
      <xdr:spPr bwMode="auto">
        <a:xfrm>
          <a:off x="10477500" y="34194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9525</xdr:rowOff>
    </xdr:from>
    <xdr:to>
      <xdr:col>24</xdr:col>
      <xdr:colOff>152400</xdr:colOff>
      <xdr:row>25</xdr:row>
      <xdr:rowOff>0</xdr:rowOff>
    </xdr:to>
    <xdr:sp macro="" textlink="">
      <xdr:nvSpPr>
        <xdr:cNvPr id="5371" name="Text 220"/>
        <xdr:cNvSpPr txBox="1">
          <a:spLocks noChangeArrowheads="1"/>
        </xdr:cNvSpPr>
      </xdr:nvSpPr>
      <xdr:spPr bwMode="auto">
        <a:xfrm>
          <a:off x="12192000" y="3286125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72" name="Text 221"/>
        <xdr:cNvSpPr txBox="1">
          <a:spLocks noChangeArrowheads="1"/>
        </xdr:cNvSpPr>
      </xdr:nvSpPr>
      <xdr:spPr bwMode="auto">
        <a:xfrm>
          <a:off x="12334875" y="32766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5373" name="Text 222"/>
        <xdr:cNvSpPr txBox="1">
          <a:spLocks noChangeArrowheads="1"/>
        </xdr:cNvSpPr>
      </xdr:nvSpPr>
      <xdr:spPr bwMode="auto">
        <a:xfrm>
          <a:off x="13068300" y="3286125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9525</xdr:rowOff>
    </xdr:from>
    <xdr:to>
      <xdr:col>28</xdr:col>
      <xdr:colOff>0</xdr:colOff>
      <xdr:row>25</xdr:row>
      <xdr:rowOff>0</xdr:rowOff>
    </xdr:to>
    <xdr:sp macro="" textlink="">
      <xdr:nvSpPr>
        <xdr:cNvPr id="5374" name="Text 223"/>
        <xdr:cNvSpPr txBox="1">
          <a:spLocks noChangeArrowheads="1"/>
        </xdr:cNvSpPr>
      </xdr:nvSpPr>
      <xdr:spPr bwMode="auto">
        <a:xfrm>
          <a:off x="13211175" y="3286125"/>
          <a:ext cx="17145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8627" name="Line 255"/>
        <xdr:cNvSpPr>
          <a:spLocks noChangeShapeType="1"/>
        </xdr:cNvSpPr>
      </xdr:nvSpPr>
      <xdr:spPr bwMode="auto">
        <a:xfrm flipH="1">
          <a:off x="4476750" y="3133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8628" name="Line 256"/>
        <xdr:cNvSpPr>
          <a:spLocks noChangeShapeType="1"/>
        </xdr:cNvSpPr>
      </xdr:nvSpPr>
      <xdr:spPr bwMode="auto">
        <a:xfrm flipH="1">
          <a:off x="4848225" y="3133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922" name="Text 95"/>
        <xdr:cNvSpPr txBox="1">
          <a:spLocks noChangeArrowheads="1"/>
        </xdr:cNvSpPr>
      </xdr:nvSpPr>
      <xdr:spPr bwMode="auto">
        <a:xfrm>
          <a:off x="5276850" y="465772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4</xdr:row>
      <xdr:rowOff>85725</xdr:rowOff>
    </xdr:from>
    <xdr:to>
      <xdr:col>7</xdr:col>
      <xdr:colOff>247650</xdr:colOff>
      <xdr:row>6</xdr:row>
      <xdr:rowOff>47625</xdr:rowOff>
    </xdr:to>
    <xdr:sp macro="" textlink="">
      <xdr:nvSpPr>
        <xdr:cNvPr id="6145" name="Text 1"/>
        <xdr:cNvSpPr txBox="1">
          <a:spLocks noChangeArrowheads="1"/>
        </xdr:cNvSpPr>
      </xdr:nvSpPr>
      <xdr:spPr bwMode="auto">
        <a:xfrm>
          <a:off x="2409825" y="676275"/>
          <a:ext cx="10763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28575</xdr:rowOff>
    </xdr:to>
    <xdr:sp macro="" textlink="">
      <xdr:nvSpPr>
        <xdr:cNvPr id="6146" name="Text 2"/>
        <xdr:cNvSpPr txBox="1">
          <a:spLocks noChangeArrowheads="1"/>
        </xdr:cNvSpPr>
      </xdr:nvSpPr>
      <xdr:spPr bwMode="auto">
        <a:xfrm>
          <a:off x="2124075" y="809625"/>
          <a:ext cx="16573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257175</xdr:rowOff>
    </xdr:from>
    <xdr:to>
      <xdr:col>7</xdr:col>
      <xdr:colOff>790575</xdr:colOff>
      <xdr:row>9</xdr:row>
      <xdr:rowOff>38100</xdr:rowOff>
    </xdr:to>
    <xdr:sp macro="" textlink="">
      <xdr:nvSpPr>
        <xdr:cNvPr id="6150" name="Text 6"/>
        <xdr:cNvSpPr txBox="1">
          <a:spLocks noChangeArrowheads="1"/>
        </xdr:cNvSpPr>
      </xdr:nvSpPr>
      <xdr:spPr bwMode="auto">
        <a:xfrm>
          <a:off x="171450" y="1238250"/>
          <a:ext cx="38576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3926" name="Text 9"/>
        <xdr:cNvSpPr txBox="1">
          <a:spLocks noChangeArrowheads="1"/>
        </xdr:cNvSpPr>
      </xdr:nvSpPr>
      <xdr:spPr bwMode="auto">
        <a:xfrm>
          <a:off x="142875" y="981075"/>
          <a:ext cx="4676775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6154" name="Text 10"/>
        <xdr:cNvSpPr txBox="1">
          <a:spLocks noChangeArrowheads="1"/>
        </xdr:cNvSpPr>
      </xdr:nvSpPr>
      <xdr:spPr bwMode="auto">
        <a:xfrm>
          <a:off x="180975" y="990600"/>
          <a:ext cx="9620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3</xdr:col>
      <xdr:colOff>133350</xdr:colOff>
      <xdr:row>7</xdr:row>
      <xdr:rowOff>95250</xdr:rowOff>
    </xdr:from>
    <xdr:to>
      <xdr:col>9</xdr:col>
      <xdr:colOff>9525</xdr:colOff>
      <xdr:row>8</xdr:row>
      <xdr:rowOff>9525</xdr:rowOff>
    </xdr:to>
    <xdr:sp macro="" textlink="">
      <xdr:nvSpPr>
        <xdr:cNvPr id="6155" name="Text 11"/>
        <xdr:cNvSpPr txBox="1">
          <a:spLocks noChangeArrowheads="1"/>
        </xdr:cNvSpPr>
      </xdr:nvSpPr>
      <xdr:spPr bwMode="auto">
        <a:xfrm>
          <a:off x="533400" y="1076325"/>
          <a:ext cx="38957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3929" name="Line 15"/>
        <xdr:cNvSpPr>
          <a:spLocks noChangeShapeType="1"/>
        </xdr:cNvSpPr>
      </xdr:nvSpPr>
      <xdr:spPr bwMode="auto">
        <a:xfrm>
          <a:off x="133350" y="1247775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3930" name="Line 16"/>
        <xdr:cNvSpPr>
          <a:spLocks noChangeShapeType="1"/>
        </xdr:cNvSpPr>
      </xdr:nvSpPr>
      <xdr:spPr bwMode="auto">
        <a:xfrm>
          <a:off x="133350" y="9810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3931" name="Line 17"/>
        <xdr:cNvSpPr>
          <a:spLocks noChangeShapeType="1"/>
        </xdr:cNvSpPr>
      </xdr:nvSpPr>
      <xdr:spPr bwMode="auto">
        <a:xfrm>
          <a:off x="142875" y="981075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152400</xdr:rowOff>
    </xdr:from>
    <xdr:to>
      <xdr:col>10</xdr:col>
      <xdr:colOff>457200</xdr:colOff>
      <xdr:row>31</xdr:row>
      <xdr:rowOff>0</xdr:rowOff>
    </xdr:to>
    <xdr:sp macro="" textlink="">
      <xdr:nvSpPr>
        <xdr:cNvPr id="6163" name="Text 19"/>
        <xdr:cNvSpPr txBox="1">
          <a:spLocks noChangeArrowheads="1"/>
        </xdr:cNvSpPr>
      </xdr:nvSpPr>
      <xdr:spPr bwMode="auto">
        <a:xfrm>
          <a:off x="161925" y="4648200"/>
          <a:ext cx="50958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34</xdr:row>
      <xdr:rowOff>123825</xdr:rowOff>
    </xdr:to>
    <xdr:sp macro="" textlink="">
      <xdr:nvSpPr>
        <xdr:cNvPr id="6164" name="Text 20"/>
        <xdr:cNvSpPr txBox="1">
          <a:spLocks noChangeArrowheads="1"/>
        </xdr:cNvSpPr>
      </xdr:nvSpPr>
      <xdr:spPr bwMode="auto">
        <a:xfrm>
          <a:off x="390525" y="5219700"/>
          <a:ext cx="230505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6147" name="Text 3"/>
        <xdr:cNvSpPr txBox="1">
          <a:spLocks noChangeArrowheads="1"/>
        </xdr:cNvSpPr>
      </xdr:nvSpPr>
      <xdr:spPr bwMode="auto">
        <a:xfrm>
          <a:off x="142875" y="1514475"/>
          <a:ext cx="42005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933450</xdr:colOff>
      <xdr:row>7</xdr:row>
      <xdr:rowOff>0</xdr:rowOff>
    </xdr:to>
    <xdr:sp macro="" textlink="">
      <xdr:nvSpPr>
        <xdr:cNvPr id="143935" name="Line 24"/>
        <xdr:cNvSpPr>
          <a:spLocks noChangeShapeType="1"/>
        </xdr:cNvSpPr>
      </xdr:nvSpPr>
      <xdr:spPr bwMode="auto">
        <a:xfrm>
          <a:off x="4038600" y="981075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3936" name="Line 30"/>
        <xdr:cNvSpPr>
          <a:spLocks noChangeShapeType="1"/>
        </xdr:cNvSpPr>
      </xdr:nvSpPr>
      <xdr:spPr bwMode="auto">
        <a:xfrm>
          <a:off x="4076700" y="12477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7</xdr:row>
      <xdr:rowOff>9524</xdr:rowOff>
    </xdr:to>
    <xdr:sp macro="" textlink="">
      <xdr:nvSpPr>
        <xdr:cNvPr id="143937" name="Text 33"/>
        <xdr:cNvSpPr txBox="1">
          <a:spLocks noChangeArrowheads="1"/>
        </xdr:cNvSpPr>
      </xdr:nvSpPr>
      <xdr:spPr bwMode="auto">
        <a:xfrm>
          <a:off x="4495800" y="819150"/>
          <a:ext cx="2190750" cy="1714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6190" name="Text 46"/>
        <xdr:cNvSpPr txBox="1">
          <a:spLocks noChangeArrowheads="1"/>
        </xdr:cNvSpPr>
      </xdr:nvSpPr>
      <xdr:spPr bwMode="auto">
        <a:xfrm>
          <a:off x="4514850" y="98107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3939" name="Line 47"/>
        <xdr:cNvSpPr>
          <a:spLocks noChangeShapeType="1"/>
        </xdr:cNvSpPr>
      </xdr:nvSpPr>
      <xdr:spPr bwMode="auto">
        <a:xfrm>
          <a:off x="133350" y="1504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257175</xdr:rowOff>
    </xdr:from>
    <xdr:to>
      <xdr:col>11</xdr:col>
      <xdr:colOff>142875</xdr:colOff>
      <xdr:row>9</xdr:row>
      <xdr:rowOff>66675</xdr:rowOff>
    </xdr:to>
    <xdr:sp macro="" textlink="">
      <xdr:nvSpPr>
        <xdr:cNvPr id="6192" name="Text 48"/>
        <xdr:cNvSpPr txBox="1">
          <a:spLocks noChangeArrowheads="1"/>
        </xdr:cNvSpPr>
      </xdr:nvSpPr>
      <xdr:spPr bwMode="auto">
        <a:xfrm>
          <a:off x="4581525" y="1238250"/>
          <a:ext cx="8286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143941" name="Text 49"/>
        <xdr:cNvSpPr txBox="1">
          <a:spLocks noChangeArrowheads="1"/>
        </xdr:cNvSpPr>
      </xdr:nvSpPr>
      <xdr:spPr bwMode="auto">
        <a:xfrm>
          <a:off x="5610225" y="1000125"/>
          <a:ext cx="11144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9525</xdr:rowOff>
    </xdr:to>
    <xdr:sp macro="" textlink="">
      <xdr:nvSpPr>
        <xdr:cNvPr id="143942" name="Text 50"/>
        <xdr:cNvSpPr txBox="1">
          <a:spLocks noChangeArrowheads="1"/>
        </xdr:cNvSpPr>
      </xdr:nvSpPr>
      <xdr:spPr bwMode="auto">
        <a:xfrm>
          <a:off x="5562600" y="1114425"/>
          <a:ext cx="581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723900</xdr:colOff>
      <xdr:row>8</xdr:row>
      <xdr:rowOff>0</xdr:rowOff>
    </xdr:to>
    <xdr:sp macro="" textlink="">
      <xdr:nvSpPr>
        <xdr:cNvPr id="143943" name="Text 51"/>
        <xdr:cNvSpPr txBox="1">
          <a:spLocks noChangeArrowheads="1"/>
        </xdr:cNvSpPr>
      </xdr:nvSpPr>
      <xdr:spPr bwMode="auto">
        <a:xfrm>
          <a:off x="6134100" y="1114425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3944" name="Line 54"/>
        <xdr:cNvSpPr>
          <a:spLocks noChangeShapeType="1"/>
        </xdr:cNvSpPr>
      </xdr:nvSpPr>
      <xdr:spPr bwMode="auto">
        <a:xfrm>
          <a:off x="133350" y="1905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3945" name="Line 56"/>
        <xdr:cNvSpPr>
          <a:spLocks noChangeShapeType="1"/>
        </xdr:cNvSpPr>
      </xdr:nvSpPr>
      <xdr:spPr bwMode="auto">
        <a:xfrm>
          <a:off x="4076700" y="15049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3946" name="Text 58"/>
        <xdr:cNvSpPr txBox="1">
          <a:spLocks noChangeArrowheads="1"/>
        </xdr:cNvSpPr>
      </xdr:nvSpPr>
      <xdr:spPr bwMode="auto">
        <a:xfrm>
          <a:off x="4076700" y="3038475"/>
          <a:ext cx="2609850" cy="16192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3947" name="Line 59"/>
        <xdr:cNvSpPr>
          <a:spLocks noChangeShapeType="1"/>
        </xdr:cNvSpPr>
      </xdr:nvSpPr>
      <xdr:spPr bwMode="auto">
        <a:xfrm>
          <a:off x="4076700" y="30384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10</xdr:row>
      <xdr:rowOff>9525</xdr:rowOff>
    </xdr:from>
    <xdr:to>
      <xdr:col>11</xdr:col>
      <xdr:colOff>38100</xdr:colOff>
      <xdr:row>11</xdr:row>
      <xdr:rowOff>9525</xdr:rowOff>
    </xdr:to>
    <xdr:sp macro="" textlink="">
      <xdr:nvSpPr>
        <xdr:cNvPr id="6204" name="Text 60"/>
        <xdr:cNvSpPr txBox="1">
          <a:spLocks noChangeArrowheads="1"/>
        </xdr:cNvSpPr>
      </xdr:nvSpPr>
      <xdr:spPr bwMode="auto">
        <a:xfrm>
          <a:off x="4295775" y="15144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3949" name="Line 61"/>
        <xdr:cNvSpPr>
          <a:spLocks noChangeShapeType="1"/>
        </xdr:cNvSpPr>
      </xdr:nvSpPr>
      <xdr:spPr bwMode="auto">
        <a:xfrm>
          <a:off x="4429125" y="1771650"/>
          <a:ext cx="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3950" name="Line 62"/>
        <xdr:cNvSpPr>
          <a:spLocks noChangeShapeType="1"/>
        </xdr:cNvSpPr>
      </xdr:nvSpPr>
      <xdr:spPr bwMode="auto">
        <a:xfrm>
          <a:off x="4429125" y="32004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3951" name="Line 63"/>
        <xdr:cNvSpPr>
          <a:spLocks noChangeShapeType="1"/>
        </xdr:cNvSpPr>
      </xdr:nvSpPr>
      <xdr:spPr bwMode="auto">
        <a:xfrm>
          <a:off x="4810125" y="1771650"/>
          <a:ext cx="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3952" name="Line 64"/>
        <xdr:cNvSpPr>
          <a:spLocks noChangeShapeType="1"/>
        </xdr:cNvSpPr>
      </xdr:nvSpPr>
      <xdr:spPr bwMode="auto">
        <a:xfrm>
          <a:off x="4810125" y="32004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3953" name="Line 66"/>
        <xdr:cNvSpPr>
          <a:spLocks noChangeShapeType="1"/>
        </xdr:cNvSpPr>
      </xdr:nvSpPr>
      <xdr:spPr bwMode="auto">
        <a:xfrm flipV="1">
          <a:off x="5276850" y="1504950"/>
          <a:ext cx="0" cy="7353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3954" name="Line 67"/>
        <xdr:cNvSpPr>
          <a:spLocks noChangeShapeType="1"/>
        </xdr:cNvSpPr>
      </xdr:nvSpPr>
      <xdr:spPr bwMode="auto">
        <a:xfrm flipV="1">
          <a:off x="5981700" y="1504950"/>
          <a:ext cx="0" cy="7353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3955" name="Line 68"/>
        <xdr:cNvSpPr>
          <a:spLocks noChangeShapeType="1"/>
        </xdr:cNvSpPr>
      </xdr:nvSpPr>
      <xdr:spPr bwMode="auto">
        <a:xfrm>
          <a:off x="4076700" y="1905000"/>
          <a:ext cx="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3956" name="Line 69"/>
        <xdr:cNvSpPr>
          <a:spLocks noChangeShapeType="1"/>
        </xdr:cNvSpPr>
      </xdr:nvSpPr>
      <xdr:spPr bwMode="auto">
        <a:xfrm>
          <a:off x="6686550" y="30384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3957" name="Line 70"/>
        <xdr:cNvSpPr>
          <a:spLocks noChangeShapeType="1"/>
        </xdr:cNvSpPr>
      </xdr:nvSpPr>
      <xdr:spPr bwMode="auto">
        <a:xfrm>
          <a:off x="133350" y="2066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3958" name="Line 71"/>
        <xdr:cNvSpPr>
          <a:spLocks noChangeShapeType="1"/>
        </xdr:cNvSpPr>
      </xdr:nvSpPr>
      <xdr:spPr bwMode="auto">
        <a:xfrm flipH="1">
          <a:off x="133350" y="2228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3959" name="Line 72"/>
        <xdr:cNvSpPr>
          <a:spLocks noChangeShapeType="1"/>
        </xdr:cNvSpPr>
      </xdr:nvSpPr>
      <xdr:spPr bwMode="auto">
        <a:xfrm>
          <a:off x="133350" y="23907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3960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3961" name="Line 74"/>
        <xdr:cNvSpPr>
          <a:spLocks noChangeShapeType="1"/>
        </xdr:cNvSpPr>
      </xdr:nvSpPr>
      <xdr:spPr bwMode="auto">
        <a:xfrm>
          <a:off x="133350" y="271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3962" name="Line 75"/>
        <xdr:cNvSpPr>
          <a:spLocks noChangeShapeType="1"/>
        </xdr:cNvSpPr>
      </xdr:nvSpPr>
      <xdr:spPr bwMode="auto">
        <a:xfrm flipH="1">
          <a:off x="133350" y="2876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3963" name="Line 76"/>
        <xdr:cNvSpPr>
          <a:spLocks noChangeShapeType="1"/>
        </xdr:cNvSpPr>
      </xdr:nvSpPr>
      <xdr:spPr bwMode="auto">
        <a:xfrm>
          <a:off x="133350" y="3038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3964" name="Line 78"/>
        <xdr:cNvSpPr>
          <a:spLocks noChangeShapeType="1"/>
        </xdr:cNvSpPr>
      </xdr:nvSpPr>
      <xdr:spPr bwMode="auto">
        <a:xfrm flipH="1">
          <a:off x="133350" y="3362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3965" name="Line 79"/>
        <xdr:cNvSpPr>
          <a:spLocks noChangeShapeType="1"/>
        </xdr:cNvSpPr>
      </xdr:nvSpPr>
      <xdr:spPr bwMode="auto">
        <a:xfrm>
          <a:off x="142875" y="35337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3966" name="Line 80"/>
        <xdr:cNvSpPr>
          <a:spLocks noChangeShapeType="1"/>
        </xdr:cNvSpPr>
      </xdr:nvSpPr>
      <xdr:spPr bwMode="auto">
        <a:xfrm flipH="1">
          <a:off x="133350" y="36861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3967" name="Line 81"/>
        <xdr:cNvSpPr>
          <a:spLocks noChangeShapeType="1"/>
        </xdr:cNvSpPr>
      </xdr:nvSpPr>
      <xdr:spPr bwMode="auto">
        <a:xfrm>
          <a:off x="133350" y="3848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3968" name="Line 82"/>
        <xdr:cNvSpPr>
          <a:spLocks noChangeShapeType="1"/>
        </xdr:cNvSpPr>
      </xdr:nvSpPr>
      <xdr:spPr bwMode="auto">
        <a:xfrm>
          <a:off x="4495800" y="8191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3969" name="Line 84"/>
        <xdr:cNvSpPr>
          <a:spLocks noChangeShapeType="1"/>
        </xdr:cNvSpPr>
      </xdr:nvSpPr>
      <xdr:spPr bwMode="auto">
        <a:xfrm>
          <a:off x="4486275" y="95250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3970" name="Line 85"/>
        <xdr:cNvSpPr>
          <a:spLocks noChangeShapeType="1"/>
        </xdr:cNvSpPr>
      </xdr:nvSpPr>
      <xdr:spPr bwMode="auto">
        <a:xfrm>
          <a:off x="4086225" y="17526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3971" name="Line 86"/>
        <xdr:cNvSpPr>
          <a:spLocks noChangeShapeType="1"/>
        </xdr:cNvSpPr>
      </xdr:nvSpPr>
      <xdr:spPr bwMode="auto">
        <a:xfrm>
          <a:off x="133350" y="4010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3972" name="Line 88"/>
        <xdr:cNvSpPr>
          <a:spLocks noChangeShapeType="1"/>
        </xdr:cNvSpPr>
      </xdr:nvSpPr>
      <xdr:spPr bwMode="auto">
        <a:xfrm>
          <a:off x="133350" y="4333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3973" name="Line 89"/>
        <xdr:cNvSpPr>
          <a:spLocks noChangeShapeType="1"/>
        </xdr:cNvSpPr>
      </xdr:nvSpPr>
      <xdr:spPr bwMode="auto">
        <a:xfrm flipH="1">
          <a:off x="133350" y="44958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3974" name="Line 90"/>
        <xdr:cNvSpPr>
          <a:spLocks noChangeShapeType="1"/>
        </xdr:cNvSpPr>
      </xdr:nvSpPr>
      <xdr:spPr bwMode="auto">
        <a:xfrm>
          <a:off x="133350" y="4657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3975" name="Line 92"/>
        <xdr:cNvSpPr>
          <a:spLocks noChangeShapeType="1"/>
        </xdr:cNvSpPr>
      </xdr:nvSpPr>
      <xdr:spPr bwMode="auto">
        <a:xfrm>
          <a:off x="133350" y="5372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976" name="Line 96"/>
        <xdr:cNvSpPr>
          <a:spLocks noChangeShapeType="1"/>
        </xdr:cNvSpPr>
      </xdr:nvSpPr>
      <xdr:spPr bwMode="auto">
        <a:xfrm>
          <a:off x="5276850" y="52101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3977" name="Line 97"/>
        <xdr:cNvSpPr>
          <a:spLocks noChangeShapeType="1"/>
        </xdr:cNvSpPr>
      </xdr:nvSpPr>
      <xdr:spPr bwMode="auto">
        <a:xfrm>
          <a:off x="133350" y="5534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3978" name="Line 100"/>
        <xdr:cNvSpPr>
          <a:spLocks noChangeShapeType="1"/>
        </xdr:cNvSpPr>
      </xdr:nvSpPr>
      <xdr:spPr bwMode="auto">
        <a:xfrm flipH="1">
          <a:off x="142875" y="56959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3979" name="Line 102"/>
        <xdr:cNvSpPr>
          <a:spLocks noChangeShapeType="1"/>
        </xdr:cNvSpPr>
      </xdr:nvSpPr>
      <xdr:spPr bwMode="auto">
        <a:xfrm>
          <a:off x="1295400" y="59626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3980" name="Line 103"/>
        <xdr:cNvSpPr>
          <a:spLocks noChangeShapeType="1"/>
        </xdr:cNvSpPr>
      </xdr:nvSpPr>
      <xdr:spPr bwMode="auto">
        <a:xfrm>
          <a:off x="1295400" y="60960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3981" name="Line 104"/>
        <xdr:cNvSpPr>
          <a:spLocks noChangeShapeType="1"/>
        </xdr:cNvSpPr>
      </xdr:nvSpPr>
      <xdr:spPr bwMode="auto">
        <a:xfrm>
          <a:off x="1295400" y="62293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3982" name="Line 107"/>
        <xdr:cNvSpPr>
          <a:spLocks noChangeShapeType="1"/>
        </xdr:cNvSpPr>
      </xdr:nvSpPr>
      <xdr:spPr bwMode="auto">
        <a:xfrm>
          <a:off x="1295400" y="6362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3983" name="Line 108"/>
        <xdr:cNvSpPr>
          <a:spLocks noChangeShapeType="1"/>
        </xdr:cNvSpPr>
      </xdr:nvSpPr>
      <xdr:spPr bwMode="auto">
        <a:xfrm>
          <a:off x="142875" y="6381750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3984" name="Line 110"/>
        <xdr:cNvSpPr>
          <a:spLocks noChangeShapeType="1"/>
        </xdr:cNvSpPr>
      </xdr:nvSpPr>
      <xdr:spPr bwMode="auto">
        <a:xfrm>
          <a:off x="5276850" y="63817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3985" name="Text 114"/>
        <xdr:cNvSpPr txBox="1">
          <a:spLocks noChangeArrowheads="1"/>
        </xdr:cNvSpPr>
      </xdr:nvSpPr>
      <xdr:spPr bwMode="auto">
        <a:xfrm>
          <a:off x="5286375" y="5695950"/>
          <a:ext cx="1400175" cy="6762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3986" name="Line 115"/>
        <xdr:cNvSpPr>
          <a:spLocks noChangeShapeType="1"/>
        </xdr:cNvSpPr>
      </xdr:nvSpPr>
      <xdr:spPr bwMode="auto">
        <a:xfrm>
          <a:off x="5286375" y="63817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3987" name="Line 116"/>
        <xdr:cNvSpPr>
          <a:spLocks noChangeShapeType="1"/>
        </xdr:cNvSpPr>
      </xdr:nvSpPr>
      <xdr:spPr bwMode="auto">
        <a:xfrm flipH="1">
          <a:off x="133350" y="6515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3988" name="Line 117"/>
        <xdr:cNvSpPr>
          <a:spLocks noChangeShapeType="1"/>
        </xdr:cNvSpPr>
      </xdr:nvSpPr>
      <xdr:spPr bwMode="auto">
        <a:xfrm>
          <a:off x="133350" y="6667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3989" name="Line 118"/>
        <xdr:cNvSpPr>
          <a:spLocks noChangeShapeType="1"/>
        </xdr:cNvSpPr>
      </xdr:nvSpPr>
      <xdr:spPr bwMode="auto">
        <a:xfrm flipH="1">
          <a:off x="133350" y="6819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3990" name="Line 120"/>
        <xdr:cNvSpPr>
          <a:spLocks noChangeShapeType="1"/>
        </xdr:cNvSpPr>
      </xdr:nvSpPr>
      <xdr:spPr bwMode="auto">
        <a:xfrm flipH="1">
          <a:off x="133350" y="69723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3991" name="Line 121"/>
        <xdr:cNvSpPr>
          <a:spLocks noChangeShapeType="1"/>
        </xdr:cNvSpPr>
      </xdr:nvSpPr>
      <xdr:spPr bwMode="auto">
        <a:xfrm>
          <a:off x="133350" y="7124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3992" name="Line 122"/>
        <xdr:cNvSpPr>
          <a:spLocks noChangeShapeType="1"/>
        </xdr:cNvSpPr>
      </xdr:nvSpPr>
      <xdr:spPr bwMode="auto">
        <a:xfrm flipH="1">
          <a:off x="133350" y="727710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3993" name="Line 123"/>
        <xdr:cNvSpPr>
          <a:spLocks noChangeShapeType="1"/>
        </xdr:cNvSpPr>
      </xdr:nvSpPr>
      <xdr:spPr bwMode="auto">
        <a:xfrm>
          <a:off x="142875" y="742950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3994" name="Line 124"/>
        <xdr:cNvSpPr>
          <a:spLocks noChangeShapeType="1"/>
        </xdr:cNvSpPr>
      </xdr:nvSpPr>
      <xdr:spPr bwMode="auto">
        <a:xfrm flipH="1">
          <a:off x="133350" y="7581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3995" name="Line 126"/>
        <xdr:cNvSpPr>
          <a:spLocks noChangeShapeType="1"/>
        </xdr:cNvSpPr>
      </xdr:nvSpPr>
      <xdr:spPr bwMode="auto">
        <a:xfrm>
          <a:off x="133350" y="77343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3996" name="Text 127"/>
        <xdr:cNvSpPr txBox="1">
          <a:spLocks noChangeArrowheads="1"/>
        </xdr:cNvSpPr>
      </xdr:nvSpPr>
      <xdr:spPr bwMode="auto">
        <a:xfrm>
          <a:off x="5276850" y="7886700"/>
          <a:ext cx="1409700" cy="36195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3997" name="Line 128"/>
        <xdr:cNvSpPr>
          <a:spLocks noChangeShapeType="1"/>
        </xdr:cNvSpPr>
      </xdr:nvSpPr>
      <xdr:spPr bwMode="auto">
        <a:xfrm flipH="1">
          <a:off x="133350" y="7886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3998" name="Line 129"/>
        <xdr:cNvSpPr>
          <a:spLocks noChangeShapeType="1"/>
        </xdr:cNvSpPr>
      </xdr:nvSpPr>
      <xdr:spPr bwMode="auto">
        <a:xfrm>
          <a:off x="5276850" y="78867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3999" name="Line 130"/>
        <xdr:cNvSpPr>
          <a:spLocks noChangeShapeType="1"/>
        </xdr:cNvSpPr>
      </xdr:nvSpPr>
      <xdr:spPr bwMode="auto">
        <a:xfrm>
          <a:off x="5276850" y="82486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4000" name="Line 131"/>
        <xdr:cNvSpPr>
          <a:spLocks noChangeShapeType="1"/>
        </xdr:cNvSpPr>
      </xdr:nvSpPr>
      <xdr:spPr bwMode="auto">
        <a:xfrm flipV="1">
          <a:off x="6686550" y="78867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4001" name="Line 132"/>
        <xdr:cNvSpPr>
          <a:spLocks noChangeShapeType="1"/>
        </xdr:cNvSpPr>
      </xdr:nvSpPr>
      <xdr:spPr bwMode="auto">
        <a:xfrm>
          <a:off x="133350" y="84010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4002" name="Line 133"/>
        <xdr:cNvSpPr>
          <a:spLocks noChangeShapeType="1"/>
        </xdr:cNvSpPr>
      </xdr:nvSpPr>
      <xdr:spPr bwMode="auto">
        <a:xfrm flipH="1">
          <a:off x="133350" y="8553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4003" name="Line 134"/>
        <xdr:cNvSpPr>
          <a:spLocks noChangeShapeType="1"/>
        </xdr:cNvSpPr>
      </xdr:nvSpPr>
      <xdr:spPr bwMode="auto">
        <a:xfrm>
          <a:off x="133350" y="8705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4004" name="Line 135"/>
        <xdr:cNvSpPr>
          <a:spLocks noChangeShapeType="1"/>
        </xdr:cNvSpPr>
      </xdr:nvSpPr>
      <xdr:spPr bwMode="auto">
        <a:xfrm flipH="1">
          <a:off x="133350" y="8858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4005" name="Line 136"/>
        <xdr:cNvSpPr>
          <a:spLocks noChangeShapeType="1"/>
        </xdr:cNvSpPr>
      </xdr:nvSpPr>
      <xdr:spPr bwMode="auto">
        <a:xfrm>
          <a:off x="133350" y="90106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4006" name="Line 138"/>
        <xdr:cNvSpPr>
          <a:spLocks noChangeShapeType="1"/>
        </xdr:cNvSpPr>
      </xdr:nvSpPr>
      <xdr:spPr bwMode="auto">
        <a:xfrm>
          <a:off x="133350" y="92868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60</xdr:row>
      <xdr:rowOff>0</xdr:rowOff>
    </xdr:from>
    <xdr:to>
      <xdr:col>8</xdr:col>
      <xdr:colOff>0</xdr:colOff>
      <xdr:row>64</xdr:row>
      <xdr:rowOff>0</xdr:rowOff>
    </xdr:to>
    <xdr:sp macro="" textlink="">
      <xdr:nvSpPr>
        <xdr:cNvPr id="144007" name="Line 139"/>
        <xdr:cNvSpPr>
          <a:spLocks noChangeShapeType="1"/>
        </xdr:cNvSpPr>
      </xdr:nvSpPr>
      <xdr:spPr bwMode="auto">
        <a:xfrm>
          <a:off x="4076700" y="901065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4008" name="Line 140"/>
        <xdr:cNvSpPr>
          <a:spLocks noChangeShapeType="1"/>
        </xdr:cNvSpPr>
      </xdr:nvSpPr>
      <xdr:spPr bwMode="auto">
        <a:xfrm>
          <a:off x="4076700" y="92868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4009" name="Line 143"/>
        <xdr:cNvSpPr>
          <a:spLocks noChangeShapeType="1"/>
        </xdr:cNvSpPr>
      </xdr:nvSpPr>
      <xdr:spPr bwMode="auto">
        <a:xfrm>
          <a:off x="4076700" y="915352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61</xdr:row>
      <xdr:rowOff>123825</xdr:rowOff>
    </xdr:from>
    <xdr:to>
      <xdr:col>12</xdr:col>
      <xdr:colOff>47625</xdr:colOff>
      <xdr:row>63</xdr:row>
      <xdr:rowOff>133350</xdr:rowOff>
    </xdr:to>
    <xdr:sp macro="" textlink="">
      <xdr:nvSpPr>
        <xdr:cNvPr id="144010" name="Text 144"/>
        <xdr:cNvSpPr txBox="1">
          <a:spLocks noChangeArrowheads="1"/>
        </xdr:cNvSpPr>
      </xdr:nvSpPr>
      <xdr:spPr bwMode="auto">
        <a:xfrm>
          <a:off x="4972050" y="9277350"/>
          <a:ext cx="1057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4011" name="Text 145"/>
        <xdr:cNvSpPr txBox="1">
          <a:spLocks noChangeArrowheads="1"/>
        </xdr:cNvSpPr>
      </xdr:nvSpPr>
      <xdr:spPr bwMode="auto">
        <a:xfrm>
          <a:off x="6000750" y="927735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9525</xdr:colOff>
      <xdr:row>64</xdr:row>
      <xdr:rowOff>28576</xdr:rowOff>
    </xdr:from>
    <xdr:to>
      <xdr:col>7</xdr:col>
      <xdr:colOff>209550</xdr:colOff>
      <xdr:row>66</xdr:row>
      <xdr:rowOff>57150</xdr:rowOff>
    </xdr:to>
    <xdr:sp macro="" textlink="">
      <xdr:nvSpPr>
        <xdr:cNvPr id="6290" name="Text 146"/>
        <xdr:cNvSpPr txBox="1">
          <a:spLocks noChangeArrowheads="1"/>
        </xdr:cNvSpPr>
      </xdr:nvSpPr>
      <xdr:spPr bwMode="auto">
        <a:xfrm>
          <a:off x="142875" y="9601201"/>
          <a:ext cx="3305175" cy="16192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4013" name="Line 148"/>
        <xdr:cNvSpPr>
          <a:spLocks noChangeShapeType="1"/>
        </xdr:cNvSpPr>
      </xdr:nvSpPr>
      <xdr:spPr bwMode="auto">
        <a:xfrm flipH="1" flipV="1">
          <a:off x="6115050" y="112395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4014" name="Line 150"/>
        <xdr:cNvSpPr>
          <a:spLocks noChangeShapeType="1"/>
        </xdr:cNvSpPr>
      </xdr:nvSpPr>
      <xdr:spPr bwMode="auto">
        <a:xfrm flipH="1">
          <a:off x="133350" y="32004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4015" name="Line 152"/>
        <xdr:cNvSpPr>
          <a:spLocks noChangeShapeType="1"/>
        </xdr:cNvSpPr>
      </xdr:nvSpPr>
      <xdr:spPr bwMode="auto">
        <a:xfrm>
          <a:off x="6686550" y="569595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4016" name="Line 153"/>
        <xdr:cNvSpPr>
          <a:spLocks noChangeShapeType="1"/>
        </xdr:cNvSpPr>
      </xdr:nvSpPr>
      <xdr:spPr bwMode="auto">
        <a:xfrm flipV="1">
          <a:off x="6686550" y="933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4017" name="Line 155"/>
        <xdr:cNvSpPr>
          <a:spLocks noChangeShapeType="1"/>
        </xdr:cNvSpPr>
      </xdr:nvSpPr>
      <xdr:spPr bwMode="auto">
        <a:xfrm flipH="1">
          <a:off x="133350" y="4171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4018" name="Line 162"/>
        <xdr:cNvSpPr>
          <a:spLocks noChangeShapeType="1"/>
        </xdr:cNvSpPr>
      </xdr:nvSpPr>
      <xdr:spPr bwMode="auto">
        <a:xfrm flipH="1">
          <a:off x="133350" y="9572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19" name="Text 163"/>
        <xdr:cNvSpPr txBox="1">
          <a:spLocks noChangeArrowheads="1"/>
        </xdr:cNvSpPr>
      </xdr:nvSpPr>
      <xdr:spPr bwMode="auto">
        <a:xfrm>
          <a:off x="5276850" y="6515100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4020" name="Line 164"/>
        <xdr:cNvSpPr>
          <a:spLocks noChangeShapeType="1"/>
        </xdr:cNvSpPr>
      </xdr:nvSpPr>
      <xdr:spPr bwMode="auto">
        <a:xfrm>
          <a:off x="5276850" y="65151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4021" name="Line 165"/>
        <xdr:cNvSpPr>
          <a:spLocks noChangeShapeType="1"/>
        </xdr:cNvSpPr>
      </xdr:nvSpPr>
      <xdr:spPr bwMode="auto">
        <a:xfrm>
          <a:off x="5276850" y="6515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22" name="Line 166"/>
        <xdr:cNvSpPr>
          <a:spLocks noChangeShapeType="1"/>
        </xdr:cNvSpPr>
      </xdr:nvSpPr>
      <xdr:spPr bwMode="auto">
        <a:xfrm>
          <a:off x="6686550" y="65151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23" name="Line 167"/>
        <xdr:cNvSpPr>
          <a:spLocks noChangeShapeType="1"/>
        </xdr:cNvSpPr>
      </xdr:nvSpPr>
      <xdr:spPr bwMode="auto">
        <a:xfrm flipH="1">
          <a:off x="5276850" y="6667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4024" name="Line 168"/>
        <xdr:cNvSpPr>
          <a:spLocks noChangeShapeType="1"/>
        </xdr:cNvSpPr>
      </xdr:nvSpPr>
      <xdr:spPr bwMode="auto">
        <a:xfrm>
          <a:off x="6000750" y="92868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62</xdr:row>
      <xdr:rowOff>9525</xdr:rowOff>
    </xdr:from>
    <xdr:to>
      <xdr:col>10</xdr:col>
      <xdr:colOff>257175</xdr:colOff>
      <xdr:row>64</xdr:row>
      <xdr:rowOff>9525</xdr:rowOff>
    </xdr:to>
    <xdr:sp macro="" textlink="">
      <xdr:nvSpPr>
        <xdr:cNvPr id="144025" name="Line 169"/>
        <xdr:cNvSpPr>
          <a:spLocks noChangeShapeType="1"/>
        </xdr:cNvSpPr>
      </xdr:nvSpPr>
      <xdr:spPr bwMode="auto">
        <a:xfrm>
          <a:off x="5067300" y="9296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59</xdr:row>
      <xdr:rowOff>0</xdr:rowOff>
    </xdr:from>
    <xdr:to>
      <xdr:col>7</xdr:col>
      <xdr:colOff>238125</xdr:colOff>
      <xdr:row>64</xdr:row>
      <xdr:rowOff>0</xdr:rowOff>
    </xdr:to>
    <xdr:sp macro="" textlink="">
      <xdr:nvSpPr>
        <xdr:cNvPr id="144026" name="Line 170"/>
        <xdr:cNvSpPr>
          <a:spLocks noChangeShapeType="1"/>
        </xdr:cNvSpPr>
      </xdr:nvSpPr>
      <xdr:spPr bwMode="auto">
        <a:xfrm>
          <a:off x="3476625" y="88582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4027" name="Line 171"/>
        <xdr:cNvSpPr>
          <a:spLocks noChangeShapeType="1"/>
        </xdr:cNvSpPr>
      </xdr:nvSpPr>
      <xdr:spPr bwMode="auto">
        <a:xfrm flipV="1">
          <a:off x="6686550" y="981075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4028" name="Line 172"/>
        <xdr:cNvSpPr>
          <a:spLocks noChangeShapeType="1"/>
        </xdr:cNvSpPr>
      </xdr:nvSpPr>
      <xdr:spPr bwMode="auto">
        <a:xfrm flipV="1">
          <a:off x="133350" y="1247775"/>
          <a:ext cx="0" cy="832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4029" name="Line 173"/>
        <xdr:cNvSpPr>
          <a:spLocks noChangeShapeType="1"/>
        </xdr:cNvSpPr>
      </xdr:nvSpPr>
      <xdr:spPr bwMode="auto">
        <a:xfrm>
          <a:off x="2257425" y="59626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4030" name="Line 174"/>
        <xdr:cNvSpPr>
          <a:spLocks noChangeShapeType="1"/>
        </xdr:cNvSpPr>
      </xdr:nvSpPr>
      <xdr:spPr bwMode="auto">
        <a:xfrm>
          <a:off x="2257425" y="6096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4031" name="Line 175"/>
        <xdr:cNvSpPr>
          <a:spLocks noChangeShapeType="1"/>
        </xdr:cNvSpPr>
      </xdr:nvSpPr>
      <xdr:spPr bwMode="auto">
        <a:xfrm>
          <a:off x="2257425" y="62293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4032" name="Line 176"/>
        <xdr:cNvSpPr>
          <a:spLocks noChangeShapeType="1"/>
        </xdr:cNvSpPr>
      </xdr:nvSpPr>
      <xdr:spPr bwMode="auto">
        <a:xfrm>
          <a:off x="2257425" y="63627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4033" name="Line 179"/>
        <xdr:cNvSpPr>
          <a:spLocks noChangeShapeType="1"/>
        </xdr:cNvSpPr>
      </xdr:nvSpPr>
      <xdr:spPr bwMode="auto">
        <a:xfrm>
          <a:off x="5514975" y="10001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4034" name="Line 180"/>
        <xdr:cNvSpPr>
          <a:spLocks noChangeShapeType="1"/>
        </xdr:cNvSpPr>
      </xdr:nvSpPr>
      <xdr:spPr bwMode="auto">
        <a:xfrm>
          <a:off x="5514975" y="11239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6328" name="Text 184"/>
        <xdr:cNvSpPr txBox="1">
          <a:spLocks noChangeArrowheads="1"/>
        </xdr:cNvSpPr>
      </xdr:nvSpPr>
      <xdr:spPr bwMode="auto">
        <a:xfrm>
          <a:off x="16430625" y="14478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6329" name="Text 185"/>
        <xdr:cNvSpPr txBox="1">
          <a:spLocks noChangeArrowheads="1"/>
        </xdr:cNvSpPr>
      </xdr:nvSpPr>
      <xdr:spPr bwMode="auto">
        <a:xfrm>
          <a:off x="16649700" y="14763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6339" name="Text 195"/>
        <xdr:cNvSpPr txBox="1">
          <a:spLocks noChangeArrowheads="1"/>
        </xdr:cNvSpPr>
      </xdr:nvSpPr>
      <xdr:spPr bwMode="auto">
        <a:xfrm>
          <a:off x="5324475" y="1885950"/>
          <a:ext cx="12382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13</xdr:row>
      <xdr:rowOff>142875</xdr:rowOff>
    </xdr:to>
    <xdr:sp macro="" textlink="">
      <xdr:nvSpPr>
        <xdr:cNvPr id="6340" name="Text 196"/>
        <xdr:cNvSpPr txBox="1">
          <a:spLocks noChangeArrowheads="1"/>
        </xdr:cNvSpPr>
      </xdr:nvSpPr>
      <xdr:spPr bwMode="auto">
        <a:xfrm>
          <a:off x="6019800" y="188595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11</xdr:col>
      <xdr:colOff>19050</xdr:colOff>
      <xdr:row>57</xdr:row>
      <xdr:rowOff>123825</xdr:rowOff>
    </xdr:from>
    <xdr:to>
      <xdr:col>11</xdr:col>
      <xdr:colOff>152400</xdr:colOff>
      <xdr:row>58</xdr:row>
      <xdr:rowOff>133350</xdr:rowOff>
    </xdr:to>
    <xdr:sp macro="" textlink="">
      <xdr:nvSpPr>
        <xdr:cNvPr id="6348" name="Text 204"/>
        <xdr:cNvSpPr txBox="1">
          <a:spLocks noChangeArrowheads="1"/>
        </xdr:cNvSpPr>
      </xdr:nvSpPr>
      <xdr:spPr bwMode="auto">
        <a:xfrm>
          <a:off x="5286375" y="867727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133350</xdr:rowOff>
    </xdr:from>
    <xdr:to>
      <xdr:col>12</xdr:col>
      <xdr:colOff>142875</xdr:colOff>
      <xdr:row>59</xdr:row>
      <xdr:rowOff>9525</xdr:rowOff>
    </xdr:to>
    <xdr:sp macro="" textlink="">
      <xdr:nvSpPr>
        <xdr:cNvPr id="6349" name="Text 205"/>
        <xdr:cNvSpPr txBox="1">
          <a:spLocks noChangeArrowheads="1"/>
        </xdr:cNvSpPr>
      </xdr:nvSpPr>
      <xdr:spPr bwMode="auto">
        <a:xfrm>
          <a:off x="6000750" y="868680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4041" name="Line 209"/>
        <xdr:cNvSpPr>
          <a:spLocks noChangeShapeType="1"/>
        </xdr:cNvSpPr>
      </xdr:nvSpPr>
      <xdr:spPr bwMode="auto">
        <a:xfrm flipV="1">
          <a:off x="44862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4042" name="Line 210"/>
        <xdr:cNvSpPr>
          <a:spLocks noChangeShapeType="1"/>
        </xdr:cNvSpPr>
      </xdr:nvSpPr>
      <xdr:spPr bwMode="auto">
        <a:xfrm flipV="1">
          <a:off x="6686550" y="819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43</xdr:row>
      <xdr:rowOff>0</xdr:rowOff>
    </xdr:from>
    <xdr:to>
      <xdr:col>4</xdr:col>
      <xdr:colOff>85725</xdr:colOff>
      <xdr:row>44</xdr:row>
      <xdr:rowOff>38100</xdr:rowOff>
    </xdr:to>
    <xdr:sp macro="" textlink="Q14">
      <xdr:nvSpPr>
        <xdr:cNvPr id="6357" name="Text 213"/>
        <xdr:cNvSpPr txBox="1">
          <a:spLocks noChangeArrowheads="1"/>
        </xdr:cNvSpPr>
      </xdr:nvSpPr>
      <xdr:spPr bwMode="auto">
        <a:xfrm>
          <a:off x="352425" y="6362700"/>
          <a:ext cx="28575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B4EB5F1-9990-4D4B-8694-1039F91DB42C}" type="TxLink">
            <a:rPr lang="en-US" sz="850" b="1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5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0</xdr:colOff>
      <xdr:row>36</xdr:row>
      <xdr:rowOff>142875</xdr:rowOff>
    </xdr:from>
    <xdr:to>
      <xdr:col>13</xdr:col>
      <xdr:colOff>0</xdr:colOff>
      <xdr:row>36</xdr:row>
      <xdr:rowOff>142875</xdr:rowOff>
    </xdr:to>
    <xdr:sp macro="" textlink="">
      <xdr:nvSpPr>
        <xdr:cNvPr id="144044" name="Line 214"/>
        <xdr:cNvSpPr>
          <a:spLocks noChangeShapeType="1"/>
        </xdr:cNvSpPr>
      </xdr:nvSpPr>
      <xdr:spPr bwMode="auto">
        <a:xfrm>
          <a:off x="133350" y="5676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86"/>
  <sheetViews>
    <sheetView showGridLines="0" showZeros="0" tabSelected="1" topLeftCell="M19" zoomScaleNormal="100" workbookViewId="0">
      <selection activeCell="AG8" sqref="AG8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85546875" customWidth="1"/>
    <col min="21" max="21" width="5.85546875" customWidth="1"/>
    <col min="22" max="22" width="12.42578125" customWidth="1"/>
    <col min="23" max="23" width="11.7109375" customWidth="1"/>
    <col min="24" max="29" width="4.85546875" customWidth="1"/>
    <col min="30" max="30" width="8.28515625" customWidth="1"/>
    <col min="31" max="31" width="9.7109375" customWidth="1"/>
    <col min="33" max="33" width="11.7109375" customWidth="1"/>
    <col min="34" max="34" width="17.140625" customWidth="1"/>
    <col min="35" max="35" width="7.5703125" customWidth="1"/>
    <col min="36" max="36" width="3" customWidth="1"/>
    <col min="37" max="37" width="8.42578125" customWidth="1"/>
    <col min="38" max="38" width="9.7109375" customWidth="1"/>
    <col min="39" max="39" width="9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>
      <c r="R3" s="65" t="s">
        <v>0</v>
      </c>
      <c r="S3">
        <v>2975</v>
      </c>
      <c r="T3" s="120" t="s">
        <v>255</v>
      </c>
      <c r="U3" s="66"/>
      <c r="W3" t="s">
        <v>1</v>
      </c>
    </row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 t="s">
        <v>2</v>
      </c>
      <c r="S4" s="3">
        <v>26</v>
      </c>
      <c r="T4" s="1"/>
      <c r="U4" s="1" t="s">
        <v>3</v>
      </c>
      <c r="V4" s="1"/>
      <c r="W4" s="60"/>
      <c r="X4" s="1"/>
      <c r="Y4" s="1" t="s">
        <v>4</v>
      </c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72" t="s">
        <v>204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1.25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7" t="str">
        <f>W7</f>
        <v>Yr  1</v>
      </c>
      <c r="J6" s="208">
        <f>X7</f>
        <v>43556</v>
      </c>
      <c r="K6" s="209"/>
      <c r="L6" s="99">
        <f>AA7</f>
        <v>43738</v>
      </c>
      <c r="M6" s="4"/>
      <c r="N6" s="1"/>
      <c r="O6" s="1"/>
      <c r="P6" s="1"/>
      <c r="Q6" s="1"/>
      <c r="R6" s="2" t="s">
        <v>6</v>
      </c>
      <c r="S6" s="62">
        <v>40</v>
      </c>
      <c r="V6" s="1" t="s">
        <v>7</v>
      </c>
      <c r="W6" s="61">
        <f>S6/173.333333</f>
        <v>0.23076923121301801</v>
      </c>
      <c r="X6" s="1"/>
      <c r="Y6" s="210"/>
      <c r="Z6" s="210"/>
      <c r="AA6" s="1"/>
      <c r="AB6" s="121" t="s">
        <v>237</v>
      </c>
      <c r="AC6" s="214">
        <f>Y6*173.3333333</f>
        <v>0</v>
      </c>
      <c r="AD6" s="215"/>
      <c r="AE6" s="1" t="s">
        <v>238</v>
      </c>
    </row>
    <row r="7" spans="1:49" ht="13.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94" t="s">
        <v>226</v>
      </c>
      <c r="X7" s="216">
        <v>43556</v>
      </c>
      <c r="Y7" s="217"/>
      <c r="Z7" t="s">
        <v>227</v>
      </c>
      <c r="AA7" s="217">
        <v>43738</v>
      </c>
      <c r="AB7" s="217"/>
      <c r="AD7" s="1"/>
      <c r="AE7" s="1" t="s">
        <v>5</v>
      </c>
    </row>
    <row r="8" spans="1:49" ht="25.5" customHeight="1" x14ac:dyDescent="0.35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T3</f>
        <v>19-xxxx</v>
      </c>
      <c r="M8" s="222"/>
      <c r="N8" s="1"/>
      <c r="O8" s="1"/>
      <c r="P8" s="1" t="s">
        <v>5</v>
      </c>
      <c r="Q8" s="5" t="s">
        <v>5</v>
      </c>
      <c r="R8" s="65" t="s">
        <v>10</v>
      </c>
      <c r="S8" s="74"/>
      <c r="T8" s="70" t="s">
        <v>11</v>
      </c>
      <c r="U8" s="64"/>
      <c r="V8" s="67">
        <f>S59</f>
        <v>15405</v>
      </c>
      <c r="W8" s="98">
        <f>SUMMARY.XLS!L59</f>
        <v>15405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69" t="s">
        <v>14</v>
      </c>
      <c r="S9" s="1"/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">
        <v>257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9.75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75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9" customHeight="1" x14ac:dyDescent="0.2">
      <c r="B13" s="1"/>
      <c r="C13" s="4"/>
      <c r="D13" s="4"/>
      <c r="E13" s="4"/>
      <c r="F13" s="4"/>
      <c r="G13" s="4"/>
      <c r="H13" s="4"/>
      <c r="I13" s="76" t="s">
        <v>29</v>
      </c>
      <c r="J13" s="76" t="s">
        <v>181</v>
      </c>
      <c r="K13" s="76" t="s">
        <v>30</v>
      </c>
      <c r="L13" s="76" t="s">
        <v>31</v>
      </c>
      <c r="M13" s="83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R10</f>
        <v>NSF award PI Name</v>
      </c>
      <c r="S14" s="24">
        <v>0</v>
      </c>
      <c r="T14" s="23">
        <v>9</v>
      </c>
      <c r="U14" s="25">
        <v>0.311</v>
      </c>
      <c r="V14" s="26">
        <f>S14/T14</f>
        <v>0</v>
      </c>
      <c r="W14" s="26">
        <f>S14*(($S$8/100)+1)/T14</f>
        <v>0</v>
      </c>
      <c r="X14" s="133">
        <v>0</v>
      </c>
      <c r="Y14" s="133">
        <v>0</v>
      </c>
      <c r="Z14" s="133"/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2" t="s">
        <v>41</v>
      </c>
      <c r="AH14" s="23"/>
      <c r="AI14" s="24">
        <v>0</v>
      </c>
      <c r="AJ14" s="23">
        <v>9</v>
      </c>
      <c r="AK14" s="25">
        <v>0.311</v>
      </c>
      <c r="AL14" s="26">
        <f>AI14/AJ14</f>
        <v>0</v>
      </c>
      <c r="AM14" s="26">
        <f>AI14*(($S$8/100)+1)/AJ14</f>
        <v>0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/>
      <c r="S15" s="24"/>
      <c r="T15" s="23">
        <v>9</v>
      </c>
      <c r="U15" s="25">
        <v>0.311</v>
      </c>
      <c r="V15" s="26">
        <f>S15/T15</f>
        <v>0</v>
      </c>
      <c r="W15" s="26">
        <f>S15*(($S$8/100)+1)/T15</f>
        <v>0</v>
      </c>
      <c r="X15" s="133"/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2" t="s">
        <v>45</v>
      </c>
      <c r="AH15" s="23"/>
      <c r="AI15" s="24">
        <v>0</v>
      </c>
      <c r="AJ15" s="23">
        <v>9</v>
      </c>
      <c r="AK15" s="25">
        <v>0.311</v>
      </c>
      <c r="AL15" s="26">
        <f>AI15/AJ15</f>
        <v>0</v>
      </c>
      <c r="AM15" s="26">
        <f>AI15*(($S$8/100)+1)/AJ15</f>
        <v>0</v>
      </c>
      <c r="AN15" s="137">
        <v>0</v>
      </c>
      <c r="AO15" s="137">
        <v>0</v>
      </c>
      <c r="AP15" s="137">
        <v>0</v>
      </c>
      <c r="AQ15" s="137">
        <v>0</v>
      </c>
      <c r="AR15" s="137">
        <v>0</v>
      </c>
      <c r="AS15" s="137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/>
      <c r="S16" s="24"/>
      <c r="T16" s="23">
        <v>9</v>
      </c>
      <c r="U16" s="25">
        <v>0.311</v>
      </c>
      <c r="V16" s="26">
        <f>S16/T16</f>
        <v>0</v>
      </c>
      <c r="W16" s="26">
        <f>S16*(($S$8/100)+1)/T16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2" t="s">
        <v>49</v>
      </c>
      <c r="AH16" s="23"/>
      <c r="AI16" s="24">
        <v>0</v>
      </c>
      <c r="AJ16" s="23">
        <v>9</v>
      </c>
      <c r="AK16" s="25">
        <v>0.311</v>
      </c>
      <c r="AL16" s="26">
        <f>AI16/AJ16</f>
        <v>0</v>
      </c>
      <c r="AM16" s="26">
        <f>AI16*(($S$8/100)+1)/AJ16</f>
        <v>0</v>
      </c>
      <c r="AN16" s="137">
        <v>0</v>
      </c>
      <c r="AO16" s="137">
        <v>0</v>
      </c>
      <c r="AP16" s="137">
        <v>0</v>
      </c>
      <c r="AQ16" s="137">
        <v>0</v>
      </c>
      <c r="AR16" s="137">
        <v>0</v>
      </c>
      <c r="AS16" s="137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/>
      <c r="S17" s="24"/>
      <c r="T17" s="23">
        <v>9</v>
      </c>
      <c r="U17" s="25">
        <v>0.311</v>
      </c>
      <c r="V17" s="26">
        <f>S17/T17</f>
        <v>0</v>
      </c>
      <c r="W17" s="26">
        <f>S17*(($S$8/100)+1)/T17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2" t="s">
        <v>53</v>
      </c>
      <c r="AH17" s="23"/>
      <c r="AI17" s="24">
        <v>0</v>
      </c>
      <c r="AJ17" s="23">
        <v>9</v>
      </c>
      <c r="AK17" s="25">
        <v>0.311</v>
      </c>
      <c r="AL17" s="26">
        <f>AI17/AJ17</f>
        <v>0</v>
      </c>
      <c r="AM17" s="26">
        <f>AI17*(($S$8/100)+1)/AJ17</f>
        <v>0</v>
      </c>
      <c r="AN17" s="137">
        <v>0</v>
      </c>
      <c r="AO17" s="137">
        <v>0</v>
      </c>
      <c r="AP17" s="137">
        <v>0</v>
      </c>
      <c r="AQ17" s="137">
        <v>0</v>
      </c>
      <c r="AR17" s="137">
        <v>0</v>
      </c>
      <c r="AS17" s="137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v>0</v>
      </c>
      <c r="S18" s="24">
        <v>0</v>
      </c>
      <c r="T18" s="23">
        <v>9</v>
      </c>
      <c r="U18" s="25">
        <v>0.311</v>
      </c>
      <c r="V18" s="26">
        <f>S18/T18</f>
        <v>0</v>
      </c>
      <c r="W18" s="26">
        <f>S18*(($S$8/100)+1)/T18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2" t="s">
        <v>57</v>
      </c>
      <c r="AH18" s="23"/>
      <c r="AI18" s="24">
        <v>0</v>
      </c>
      <c r="AJ18" s="23">
        <v>9</v>
      </c>
      <c r="AK18" s="25">
        <v>0.311</v>
      </c>
      <c r="AL18" s="26">
        <f>AI18/AJ18</f>
        <v>0</v>
      </c>
      <c r="AM18" s="26">
        <f>AI18*(($S$8/100)+1)/AJ18</f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131">
        <f>AN19+AQ19</f>
        <v>0</v>
      </c>
      <c r="J19" s="131">
        <f>AO19+AR19</f>
        <v>0</v>
      </c>
      <c r="K19" s="13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131">
        <f>I14+I15+I16+I17+I18+I19</f>
        <v>0</v>
      </c>
      <c r="J20" s="131">
        <f>J14+J15+J16+J17+J18+J19</f>
        <v>0</v>
      </c>
      <c r="K20" s="13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/>
      <c r="R21" s="1" t="s">
        <v>72</v>
      </c>
      <c r="S21" s="102"/>
      <c r="T21" s="101">
        <v>12</v>
      </c>
      <c r="U21" s="103">
        <v>0.17499999999999999</v>
      </c>
      <c r="V21" s="26">
        <f t="shared" ref="V21:V27" si="3">S21/T21</f>
        <v>0</v>
      </c>
      <c r="W21" s="26">
        <f t="shared" ref="W21:W27" si="4">S21*(($S$8/100)+1)/T21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 t="s">
        <v>5</v>
      </c>
    </row>
    <row r="22" spans="2:49" ht="12.7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5">X21+AA21</f>
        <v>0</v>
      </c>
      <c r="J22" s="135">
        <f t="shared" si="5"/>
        <v>0</v>
      </c>
      <c r="K22" s="135">
        <f t="shared" si="5"/>
        <v>0</v>
      </c>
      <c r="L22" s="22">
        <f>AD21</f>
        <v>0</v>
      </c>
      <c r="M22" s="84"/>
      <c r="N22" s="1"/>
      <c r="O22" s="1"/>
      <c r="P22" s="1" t="s">
        <v>71</v>
      </c>
      <c r="Q22" s="23"/>
      <c r="R22" s="1" t="s">
        <v>76</v>
      </c>
      <c r="S22" s="24"/>
      <c r="T22" s="23">
        <v>12</v>
      </c>
      <c r="U22" s="25">
        <v>0.44600000000000001</v>
      </c>
      <c r="V22" s="26">
        <f t="shared" si="3"/>
        <v>0</v>
      </c>
      <c r="W22" s="26">
        <f t="shared" si="4"/>
        <v>0</v>
      </c>
      <c r="X22" s="133"/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6">V22*X22+V22*Y22+V22*Z22+W22*AA22+W22*AB22+W22*AC22</f>
        <v>0</v>
      </c>
      <c r="AE22" s="28">
        <f>AD22*U22</f>
        <v>0</v>
      </c>
      <c r="AG22" s="129"/>
      <c r="AH22" t="s">
        <v>249</v>
      </c>
      <c r="AK22" t="s">
        <v>253</v>
      </c>
      <c r="AL22" s="1" t="s">
        <v>5</v>
      </c>
    </row>
    <row r="23" spans="2:49" ht="11.25" customHeight="1" x14ac:dyDescent="0.25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5"/>
        <v>0</v>
      </c>
      <c r="J23" s="135">
        <f t="shared" si="5"/>
        <v>0</v>
      </c>
      <c r="K23" s="135">
        <f t="shared" si="5"/>
        <v>0</v>
      </c>
      <c r="L23" s="22">
        <f>AD22</f>
        <v>0</v>
      </c>
      <c r="M23" s="84"/>
      <c r="N23" s="1"/>
      <c r="O23" s="1"/>
      <c r="P23" s="1" t="s">
        <v>75</v>
      </c>
      <c r="Q23" s="23"/>
      <c r="R23" s="143" t="s">
        <v>233</v>
      </c>
      <c r="S23" s="24"/>
      <c r="T23" s="23">
        <v>3</v>
      </c>
      <c r="U23" s="25">
        <v>7.8E-2</v>
      </c>
      <c r="V23" s="26">
        <f t="shared" si="3"/>
        <v>0</v>
      </c>
      <c r="W23" s="26">
        <f t="shared" si="4"/>
        <v>0</v>
      </c>
      <c r="X23" s="23"/>
      <c r="Y23" s="119">
        <v>0</v>
      </c>
      <c r="Z23" s="23"/>
      <c r="AA23" s="23">
        <v>0</v>
      </c>
      <c r="AB23" s="23">
        <v>0</v>
      </c>
      <c r="AC23" s="23">
        <v>0</v>
      </c>
      <c r="AD23" s="31">
        <f t="shared" si="6"/>
        <v>0</v>
      </c>
      <c r="AE23" s="39">
        <f>(AC23*W23)*U23+(Z23*V23)*U23+(X23*V23)*AF23+(AA23*W23)*AF23</f>
        <v>0</v>
      </c>
      <c r="AF23" s="139">
        <v>1.2999999999999999E-3</v>
      </c>
      <c r="AG23" s="211" t="s">
        <v>248</v>
      </c>
      <c r="AH23" s="142"/>
      <c r="AI23" t="s">
        <v>250</v>
      </c>
      <c r="AK23" s="142">
        <f>AE23+AH23</f>
        <v>0</v>
      </c>
    </row>
    <row r="24" spans="2:49" ht="11.25" customHeight="1" x14ac:dyDescent="0.2">
      <c r="B24" s="1"/>
      <c r="C24" s="20" t="s">
        <v>77</v>
      </c>
      <c r="D24" s="117">
        <f>Q24+Q23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115"/>
      <c r="R24" s="1" t="s">
        <v>232</v>
      </c>
      <c r="S24" s="24"/>
      <c r="T24" s="23">
        <v>12</v>
      </c>
      <c r="U24" s="25">
        <v>7.8E-2</v>
      </c>
      <c r="V24" s="26">
        <f t="shared" si="3"/>
        <v>0</v>
      </c>
      <c r="W24" s="26">
        <f t="shared" si="4"/>
        <v>0</v>
      </c>
      <c r="X24" s="23"/>
      <c r="Y24" s="63">
        <v>0</v>
      </c>
      <c r="Z24" s="23"/>
      <c r="AA24" s="23">
        <v>0</v>
      </c>
      <c r="AB24" s="63">
        <v>0</v>
      </c>
      <c r="AC24" s="56">
        <v>0</v>
      </c>
      <c r="AD24" s="31">
        <f t="shared" si="6"/>
        <v>0</v>
      </c>
      <c r="AE24" s="39">
        <f>(AC24*W24)*U24+(Z24*V24)*U24+(X24*V24)*AF24+(AA24*W24)*AF24</f>
        <v>0</v>
      </c>
      <c r="AF24" s="140">
        <v>1.2999999999999999E-3</v>
      </c>
      <c r="AG24" s="211"/>
      <c r="AH24" s="142"/>
      <c r="AI24" t="s">
        <v>251</v>
      </c>
      <c r="AK24" s="142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/>
      <c r="T25" s="23">
        <v>12</v>
      </c>
      <c r="U25" s="25">
        <v>7.8E-2</v>
      </c>
      <c r="V25" s="26">
        <f t="shared" si="3"/>
        <v>0</v>
      </c>
      <c r="W25" s="26">
        <f t="shared" si="4"/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6"/>
        <v>0</v>
      </c>
      <c r="AE25" s="39">
        <f>(AC25*W25)*U25+(Z25*V25)*U25+(X25*V25)*AF25+(AA25*W25)*AF25</f>
        <v>0</v>
      </c>
      <c r="AF25" s="141">
        <v>1.2999999999999999E-3</v>
      </c>
      <c r="AG25" s="211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v>0</v>
      </c>
      <c r="T26" s="23">
        <v>12</v>
      </c>
      <c r="U26" s="25">
        <v>0.44600000000000001</v>
      </c>
      <c r="V26" s="26">
        <f t="shared" si="3"/>
        <v>0</v>
      </c>
      <c r="W26" s="26">
        <f t="shared" si="4"/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6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3">
        <v>0</v>
      </c>
      <c r="T27" s="23">
        <v>12</v>
      </c>
      <c r="U27" s="25">
        <v>0.121</v>
      </c>
      <c r="V27" s="26">
        <f t="shared" si="3"/>
        <v>0</v>
      </c>
      <c r="W27" s="26">
        <f t="shared" si="4"/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6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G32" t="s">
        <v>256</v>
      </c>
    </row>
    <row r="33" spans="2:42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102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42" ht="10.5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S59</f>
        <v>15405</v>
      </c>
      <c r="W34" s="68">
        <f>SUMMARY.XLS!L59</f>
        <v>15405</v>
      </c>
      <c r="X34" s="1"/>
      <c r="Y34" s="1"/>
      <c r="Z34" s="1"/>
      <c r="AA34" s="1"/>
      <c r="AB34" s="1"/>
      <c r="AC34" s="1"/>
      <c r="AD34" s="1"/>
      <c r="AE34" s="1"/>
    </row>
    <row r="35" spans="2:42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42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1750</v>
      </c>
      <c r="M36" s="85"/>
      <c r="N36" s="1"/>
      <c r="O36" s="1"/>
      <c r="P36" s="1" t="s">
        <v>105</v>
      </c>
      <c r="Q36" s="1"/>
      <c r="R36" s="1" t="s">
        <v>106</v>
      </c>
      <c r="S36" s="23">
        <v>1750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42" ht="12.95" customHeight="1" x14ac:dyDescent="0.2">
      <c r="B37" s="1"/>
      <c r="C37" s="4"/>
      <c r="D37" s="4"/>
      <c r="E37" s="4" t="s">
        <v>220</v>
      </c>
      <c r="F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/>
      <c r="T37" s="1"/>
      <c r="U37" s="43" t="s">
        <v>108</v>
      </c>
      <c r="V37" s="44"/>
      <c r="W37" s="45"/>
      <c r="X37" s="45"/>
      <c r="Y37" s="45"/>
      <c r="Z37" s="45"/>
      <c r="AA37" s="46"/>
      <c r="AB37" s="1"/>
      <c r="AC37" s="1"/>
      <c r="AD37" s="1"/>
      <c r="AE37" s="1"/>
    </row>
    <row r="38" spans="2:42" ht="1.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42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218" t="s">
        <v>205</v>
      </c>
      <c r="AC39" s="218"/>
      <c r="AD39" s="218"/>
      <c r="AE39" s="218"/>
      <c r="AF39" s="166" t="s">
        <v>206</v>
      </c>
      <c r="AG39" s="166"/>
      <c r="AH39" s="166"/>
    </row>
    <row r="40" spans="2:42" ht="9.75" customHeight="1" x14ac:dyDescent="0.2">
      <c r="B40" s="1"/>
      <c r="C40" s="20" t="s">
        <v>217</v>
      </c>
      <c r="D40" s="4"/>
      <c r="E40" s="4"/>
      <c r="F40" s="5">
        <f>S40</f>
        <v>7500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7500</v>
      </c>
      <c r="T40" s="1"/>
      <c r="U40" s="1"/>
      <c r="V40" s="1"/>
      <c r="W40" s="1"/>
      <c r="X40" s="1"/>
      <c r="Y40" s="1"/>
      <c r="Z40" s="1"/>
      <c r="AA40" s="1"/>
      <c r="AB40" s="218"/>
      <c r="AC40" s="218"/>
      <c r="AD40" s="218"/>
      <c r="AE40" s="218"/>
      <c r="AF40" s="166"/>
      <c r="AG40" s="166"/>
      <c r="AH40" s="166"/>
    </row>
    <row r="41" spans="2:42" ht="9.75" customHeight="1" x14ac:dyDescent="0.2">
      <c r="B41" s="1"/>
      <c r="C41" s="20" t="s">
        <v>112</v>
      </c>
      <c r="D41" s="4"/>
      <c r="E41" s="4"/>
      <c r="F41" s="5">
        <f>S41</f>
        <v>3200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3200</v>
      </c>
      <c r="T41" s="1"/>
      <c r="U41" s="1"/>
      <c r="V41" s="1" t="s">
        <v>225</v>
      </c>
      <c r="W41" s="1"/>
      <c r="X41" s="220" t="s">
        <v>101</v>
      </c>
      <c r="Y41" s="220"/>
      <c r="Z41" s="1"/>
      <c r="AA41" s="1"/>
      <c r="AB41" s="218"/>
      <c r="AC41" s="218"/>
      <c r="AD41" s="218"/>
      <c r="AE41" s="218"/>
      <c r="AF41" s="166"/>
      <c r="AG41" s="166"/>
      <c r="AH41" s="166"/>
    </row>
    <row r="42" spans="2:42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/>
      <c r="T42" s="1"/>
      <c r="U42" s="1"/>
      <c r="V42" s="152"/>
      <c r="W42" s="153"/>
      <c r="X42" s="152"/>
      <c r="Y42" s="153"/>
      <c r="Z42" s="1"/>
      <c r="AA42" s="1"/>
      <c r="AB42" s="219" t="s">
        <v>198</v>
      </c>
      <c r="AC42" s="219"/>
      <c r="AD42" s="219"/>
      <c r="AE42" s="90" t="s">
        <v>101</v>
      </c>
      <c r="AF42" s="219" t="s">
        <v>5</v>
      </c>
      <c r="AG42" s="219"/>
      <c r="AH42" s="90" t="s">
        <v>101</v>
      </c>
    </row>
    <row r="43" spans="2:42" ht="9.75" customHeight="1" x14ac:dyDescent="0.2">
      <c r="B43" s="1"/>
      <c r="C43" s="20" t="s">
        <v>116</v>
      </c>
      <c r="D43" s="4"/>
      <c r="E43" s="4"/>
      <c r="F43" s="5">
        <f>S43</f>
        <v>2500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2500</v>
      </c>
      <c r="T43" s="1"/>
      <c r="U43" s="1"/>
      <c r="V43" s="152"/>
      <c r="W43" s="153"/>
      <c r="X43" s="152">
        <v>0</v>
      </c>
      <c r="Y43" s="153"/>
      <c r="Z43" s="1"/>
      <c r="AA43" s="1"/>
      <c r="AB43" s="190"/>
      <c r="AC43" s="190"/>
      <c r="AD43" s="190"/>
      <c r="AE43" s="190"/>
      <c r="AF43" s="192"/>
      <c r="AG43" s="192"/>
      <c r="AH43" s="193"/>
    </row>
    <row r="44" spans="2:42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13200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13200</v>
      </c>
      <c r="T44" s="1"/>
      <c r="U44" s="1"/>
      <c r="V44" s="152"/>
      <c r="W44" s="153"/>
      <c r="X44" s="152">
        <v>0</v>
      </c>
      <c r="Y44" s="153"/>
      <c r="Z44" s="1"/>
      <c r="AA44" s="1"/>
      <c r="AB44" s="190"/>
      <c r="AC44" s="190"/>
      <c r="AD44" s="190"/>
      <c r="AE44" s="190"/>
      <c r="AF44" s="192"/>
      <c r="AG44" s="192"/>
      <c r="AH44" s="193"/>
      <c r="AJ44" s="186" t="s">
        <v>207</v>
      </c>
      <c r="AK44" s="186"/>
      <c r="AL44" s="186"/>
      <c r="AM44" s="186"/>
      <c r="AN44" s="186"/>
      <c r="AO44" s="186"/>
      <c r="AP44" s="186"/>
    </row>
    <row r="45" spans="2:42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2"/>
      <c r="W45" s="153"/>
      <c r="X45" s="152">
        <v>0</v>
      </c>
      <c r="Y45" s="153"/>
      <c r="Z45" s="1"/>
      <c r="AA45" s="1"/>
      <c r="AB45" s="190"/>
      <c r="AC45" s="190"/>
      <c r="AD45" s="190"/>
      <c r="AE45" s="190">
        <v>0</v>
      </c>
      <c r="AF45" s="192"/>
      <c r="AG45" s="192"/>
      <c r="AH45" s="193">
        <v>0</v>
      </c>
      <c r="AJ45" s="186"/>
      <c r="AK45" s="186"/>
      <c r="AL45" s="186"/>
      <c r="AM45" s="186"/>
      <c r="AN45" s="186"/>
      <c r="AO45" s="186"/>
      <c r="AP45" s="186"/>
    </row>
    <row r="46" spans="2:42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2"/>
      <c r="W46" s="153"/>
      <c r="X46" s="152">
        <v>0</v>
      </c>
      <c r="Y46" s="153"/>
      <c r="AB46" s="190"/>
      <c r="AC46" s="190"/>
      <c r="AD46" s="190"/>
      <c r="AE46" s="190"/>
      <c r="AF46" s="192"/>
      <c r="AG46" s="192"/>
      <c r="AH46" s="193"/>
      <c r="AJ46" s="186"/>
      <c r="AK46" s="186"/>
      <c r="AL46" s="186"/>
      <c r="AM46" s="186"/>
      <c r="AN46" s="186"/>
      <c r="AO46" s="186"/>
      <c r="AP46" s="186"/>
    </row>
    <row r="47" spans="2:42" ht="12" customHeight="1" x14ac:dyDescent="0.2">
      <c r="B47" s="1"/>
      <c r="C47" s="20" t="s">
        <v>210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/>
      <c r="T47" s="1"/>
      <c r="U47" s="1"/>
      <c r="V47" s="152"/>
      <c r="W47" s="153"/>
      <c r="X47" s="152">
        <v>0</v>
      </c>
      <c r="Y47" s="153"/>
      <c r="Z47" s="1"/>
      <c r="AA47" s="1"/>
      <c r="AB47" s="190"/>
      <c r="AC47" s="190"/>
      <c r="AD47" s="190"/>
      <c r="AE47" s="190"/>
      <c r="AF47" s="192"/>
      <c r="AG47" s="192"/>
      <c r="AH47" s="193"/>
      <c r="AJ47" s="186"/>
      <c r="AK47" s="186"/>
      <c r="AL47" s="186"/>
      <c r="AM47" s="186"/>
      <c r="AN47" s="186"/>
      <c r="AO47" s="186"/>
      <c r="AP47" s="186"/>
    </row>
    <row r="48" spans="2:42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2"/>
      <c r="W48" s="153"/>
      <c r="X48" s="152">
        <v>0</v>
      </c>
      <c r="Y48" s="153"/>
      <c r="Z48" s="1"/>
      <c r="AA48" s="1"/>
      <c r="AB48" s="190"/>
      <c r="AC48" s="190"/>
      <c r="AD48" s="190"/>
      <c r="AE48" s="190"/>
      <c r="AF48" s="192"/>
      <c r="AG48" s="192"/>
      <c r="AH48" s="193"/>
      <c r="AJ48" s="186"/>
      <c r="AK48" s="186"/>
      <c r="AL48" s="186"/>
      <c r="AM48" s="186"/>
      <c r="AN48" s="186"/>
      <c r="AO48" s="186"/>
      <c r="AP48" s="186"/>
    </row>
    <row r="49" spans="2:42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90"/>
      <c r="AC49" s="190"/>
      <c r="AD49" s="190"/>
      <c r="AE49" s="190"/>
      <c r="AF49" s="192"/>
      <c r="AG49" s="192"/>
      <c r="AH49" s="193"/>
      <c r="AJ49" s="186"/>
      <c r="AK49" s="186"/>
      <c r="AL49" s="186"/>
      <c r="AM49" s="186"/>
      <c r="AN49" s="186"/>
      <c r="AO49" s="186"/>
      <c r="AP49" s="186"/>
    </row>
    <row r="50" spans="2:42" ht="12" customHeight="1" x14ac:dyDescent="0.2">
      <c r="B50" s="1"/>
      <c r="C50" s="20" t="s">
        <v>130</v>
      </c>
      <c r="D50" s="4"/>
      <c r="E50" s="4"/>
      <c r="F50" s="4"/>
      <c r="G50" s="4" t="str">
        <f>V50</f>
        <v xml:space="preserve"> 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 t="s">
        <v>5</v>
      </c>
      <c r="W50" s="11"/>
      <c r="X50" s="11"/>
      <c r="Y50" s="11"/>
      <c r="Z50" s="11"/>
      <c r="AA50" s="11"/>
      <c r="AB50" s="190"/>
      <c r="AC50" s="190"/>
      <c r="AD50" s="190"/>
      <c r="AE50" s="190"/>
      <c r="AF50" s="192"/>
      <c r="AG50" s="192"/>
      <c r="AH50" s="193"/>
      <c r="AJ50" s="186"/>
      <c r="AK50" s="186"/>
      <c r="AL50" s="186"/>
      <c r="AM50" s="186"/>
      <c r="AN50" s="186"/>
      <c r="AO50" s="186"/>
      <c r="AP50" s="186"/>
    </row>
    <row r="51" spans="2:42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54" t="str">
        <f>AB61 &amp; AA61 &amp; AB62 &amp; AA61 &amp; AB63 &amp; AA61 &amp; AB64 &amp; AA61 &amp; AF61 &amp; AA61 &amp;AF62 &amp;AA61&amp;AF63 &amp;AA61&amp;AF64</f>
        <v xml:space="preserve">                   </v>
      </c>
      <c r="W51" s="155"/>
      <c r="X51" s="155"/>
      <c r="Y51" s="155"/>
      <c r="Z51" s="155"/>
      <c r="AA51" s="156"/>
      <c r="AB51" s="190"/>
      <c r="AC51" s="190"/>
      <c r="AD51" s="190"/>
      <c r="AE51" s="190"/>
      <c r="AF51" s="192"/>
      <c r="AG51" s="192"/>
      <c r="AH51" s="193"/>
      <c r="AJ51" s="186"/>
      <c r="AK51" s="186"/>
      <c r="AL51" s="186"/>
      <c r="AM51" s="186"/>
      <c r="AN51" s="186"/>
      <c r="AO51" s="186"/>
      <c r="AP51" s="186"/>
    </row>
    <row r="52" spans="2:42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90"/>
      <c r="AC52" s="190"/>
      <c r="AD52" s="190"/>
      <c r="AE52" s="190"/>
      <c r="AF52" s="192"/>
      <c r="AG52" s="192"/>
      <c r="AH52" s="193"/>
      <c r="AJ52" s="186"/>
      <c r="AK52" s="186"/>
      <c r="AL52" s="186"/>
      <c r="AM52" s="186"/>
      <c r="AN52" s="186"/>
      <c r="AO52" s="186"/>
      <c r="AP52" s="186"/>
    </row>
    <row r="53" spans="2:42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14950</v>
      </c>
      <c r="M53" s="85"/>
      <c r="N53" s="1"/>
      <c r="O53" s="1"/>
      <c r="P53" s="1"/>
      <c r="Q53" s="1"/>
      <c r="R53" s="4" t="s">
        <v>137</v>
      </c>
      <c r="S53" s="38">
        <f>S52+S44+S37+S36+S35+AD30</f>
        <v>14950</v>
      </c>
      <c r="T53" s="1"/>
      <c r="U53" s="1"/>
      <c r="V53" s="1"/>
      <c r="W53" s="1"/>
      <c r="X53" s="166" t="s">
        <v>5</v>
      </c>
      <c r="Y53" s="166"/>
      <c r="Z53" s="166"/>
      <c r="AA53" s="167"/>
      <c r="AB53" s="204" t="s">
        <v>195</v>
      </c>
      <c r="AC53" s="212"/>
      <c r="AD53" s="205"/>
      <c r="AE53" s="203">
        <f>SUM(AE43:AE52)</f>
        <v>0</v>
      </c>
      <c r="AF53" s="204" t="s">
        <v>196</v>
      </c>
      <c r="AG53" s="205"/>
      <c r="AH53" s="191">
        <f>SUM(AH43:AH52)</f>
        <v>0</v>
      </c>
      <c r="AJ53" s="186"/>
      <c r="AK53" s="186"/>
      <c r="AL53" s="186"/>
      <c r="AM53" s="186"/>
      <c r="AN53" s="186"/>
      <c r="AO53" s="186"/>
      <c r="AP53" s="186"/>
    </row>
    <row r="54" spans="2:42" ht="10.5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66"/>
      <c r="Y54" s="166"/>
      <c r="Z54" s="166"/>
      <c r="AA54" s="167"/>
      <c r="AB54" s="206"/>
      <c r="AC54" s="213"/>
      <c r="AD54" s="207"/>
      <c r="AE54" s="203"/>
      <c r="AF54" s="206"/>
      <c r="AG54" s="207"/>
      <c r="AH54" s="191"/>
      <c r="AJ54" s="186"/>
      <c r="AK54" s="186"/>
      <c r="AL54" s="186"/>
      <c r="AM54" s="186"/>
      <c r="AN54" s="186"/>
      <c r="AO54" s="186"/>
      <c r="AP54" s="186"/>
    </row>
    <row r="55" spans="2:42" ht="17.25" customHeight="1" x14ac:dyDescent="0.2">
      <c r="B55" s="1"/>
      <c r="C55" s="4"/>
      <c r="D55" s="4"/>
      <c r="E55" s="4"/>
      <c r="F55" s="50">
        <f>S4</f>
        <v>26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1750</v>
      </c>
      <c r="T55" s="1"/>
      <c r="U55" s="1" t="s">
        <v>194</v>
      </c>
      <c r="V55" s="1"/>
      <c r="W55" s="1"/>
      <c r="X55" s="1"/>
      <c r="Y55" s="1"/>
      <c r="Z55" s="1"/>
      <c r="AA55" s="1"/>
      <c r="AB55" s="197" t="s">
        <v>197</v>
      </c>
      <c r="AC55" s="197"/>
      <c r="AD55" s="197"/>
      <c r="AE55" s="197"/>
      <c r="AF55" s="199">
        <f>AE53+AH53</f>
        <v>0</v>
      </c>
      <c r="AG55" s="200"/>
      <c r="AH55" s="90" t="s">
        <v>5</v>
      </c>
      <c r="AJ55" s="186"/>
      <c r="AK55" s="186"/>
      <c r="AL55" s="186"/>
      <c r="AM55" s="186"/>
      <c r="AN55" s="186"/>
      <c r="AO55" s="186"/>
      <c r="AP55" s="186"/>
    </row>
    <row r="56" spans="2:42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455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455</v>
      </c>
      <c r="T56" s="1"/>
      <c r="U56" s="1"/>
      <c r="V56" s="1"/>
      <c r="W56" s="1"/>
      <c r="X56" s="1"/>
      <c r="Y56" s="1"/>
      <c r="Z56" s="1"/>
      <c r="AA56" s="1"/>
      <c r="AB56" s="198"/>
      <c r="AC56" s="198"/>
      <c r="AD56" s="198"/>
      <c r="AE56" s="198"/>
      <c r="AF56" s="201"/>
      <c r="AG56" s="202"/>
      <c r="AH56" s="91"/>
      <c r="AJ56" s="186"/>
      <c r="AK56" s="186"/>
      <c r="AL56" s="186"/>
      <c r="AM56" s="186"/>
      <c r="AN56" s="186"/>
      <c r="AO56" s="186"/>
      <c r="AP56" s="186"/>
    </row>
    <row r="57" spans="2:42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15405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15405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J57" s="186"/>
      <c r="AK57" s="186"/>
      <c r="AL57" s="186"/>
      <c r="AM57" s="186"/>
      <c r="AN57" s="186"/>
      <c r="AO57" s="186"/>
      <c r="AP57" s="186"/>
    </row>
    <row r="58" spans="2:42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102</v>
      </c>
      <c r="W58" s="1"/>
      <c r="X58" s="1"/>
      <c r="Y58" s="1"/>
      <c r="Z58" s="1"/>
      <c r="AA58" s="1"/>
      <c r="AB58" s="157" t="s">
        <v>199</v>
      </c>
      <c r="AC58" s="158"/>
      <c r="AD58" s="159"/>
      <c r="AF58" s="157" t="s">
        <v>200</v>
      </c>
      <c r="AG58" s="159"/>
      <c r="AJ58" s="186"/>
      <c r="AK58" s="186"/>
      <c r="AL58" s="186"/>
      <c r="AM58" s="186"/>
      <c r="AN58" s="186"/>
      <c r="AO58" s="186"/>
      <c r="AP58" s="186"/>
    </row>
    <row r="59" spans="2:42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15405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15405</v>
      </c>
      <c r="T59" s="1"/>
      <c r="U59" s="1"/>
      <c r="V59" s="67">
        <f>S59</f>
        <v>15405</v>
      </c>
      <c r="W59" s="68">
        <f>SUMMARY.XLS!L59</f>
        <v>15405</v>
      </c>
      <c r="X59" s="1"/>
      <c r="Y59" s="1"/>
      <c r="Z59" s="1"/>
      <c r="AA59" s="1"/>
      <c r="AB59" s="160"/>
      <c r="AC59" s="161"/>
      <c r="AD59" s="162"/>
      <c r="AF59" s="160"/>
      <c r="AG59" s="162"/>
      <c r="AJ59" s="186"/>
      <c r="AK59" s="186"/>
      <c r="AL59" s="186"/>
      <c r="AM59" s="186"/>
      <c r="AN59" s="186"/>
      <c r="AO59" s="186"/>
      <c r="AP59" s="186"/>
    </row>
    <row r="60" spans="2:42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4"/>
      <c r="J60" s="17" t="s">
        <v>187</v>
      </c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63"/>
      <c r="AC60" s="164"/>
      <c r="AD60" s="165"/>
      <c r="AE60" s="92" t="s">
        <v>101</v>
      </c>
      <c r="AF60" s="163"/>
      <c r="AG60" s="165"/>
      <c r="AH60" s="90" t="s">
        <v>101</v>
      </c>
      <c r="AJ60" s="186"/>
      <c r="AK60" s="186"/>
      <c r="AL60" s="186"/>
      <c r="AM60" s="186"/>
      <c r="AN60" s="186"/>
      <c r="AO60" s="186"/>
      <c r="AP60" s="186"/>
    </row>
    <row r="61" spans="2:42" ht="11.2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2"/>
      <c r="AC61" s="185"/>
      <c r="AD61" s="153"/>
      <c r="AE61" s="93"/>
      <c r="AF61" s="184"/>
      <c r="AG61" s="184"/>
      <c r="AH61" s="94"/>
      <c r="AJ61" s="186"/>
      <c r="AK61" s="186"/>
      <c r="AL61" s="186"/>
      <c r="AM61" s="186"/>
      <c r="AN61" s="186"/>
      <c r="AO61" s="186"/>
      <c r="AP61" s="186"/>
    </row>
    <row r="62" spans="2:42" ht="12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2"/>
      <c r="AC62" s="185"/>
      <c r="AD62" s="153"/>
      <c r="AE62" s="93"/>
      <c r="AF62" s="184" t="s">
        <v>5</v>
      </c>
      <c r="AG62" s="184"/>
      <c r="AH62" s="94"/>
      <c r="AJ62" s="186"/>
      <c r="AK62" s="186"/>
      <c r="AL62" s="186"/>
      <c r="AM62" s="186"/>
      <c r="AN62" s="186"/>
      <c r="AO62" s="186"/>
      <c r="AP62" s="186"/>
    </row>
    <row r="63" spans="2:42" ht="10.5" customHeight="1" x14ac:dyDescent="0.2">
      <c r="B63" s="1"/>
      <c r="C63" s="4" t="s">
        <v>155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2" t="s">
        <v>5</v>
      </c>
      <c r="AC63" s="185"/>
      <c r="AD63" s="153"/>
      <c r="AE63" s="93">
        <v>0</v>
      </c>
      <c r="AF63" s="184" t="s">
        <v>5</v>
      </c>
      <c r="AG63" s="184"/>
      <c r="AH63" s="94"/>
      <c r="AJ63" s="186"/>
      <c r="AK63" s="186"/>
      <c r="AL63" s="186"/>
      <c r="AM63" s="186"/>
      <c r="AN63" s="186"/>
      <c r="AO63" s="186"/>
      <c r="AP63" s="186"/>
    </row>
    <row r="64" spans="2:42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W4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2" t="s">
        <v>5</v>
      </c>
      <c r="AC64" s="185"/>
      <c r="AD64" s="153"/>
      <c r="AE64" s="93">
        <v>0</v>
      </c>
      <c r="AF64" s="184" t="s">
        <v>5</v>
      </c>
      <c r="AG64" s="184"/>
      <c r="AH64" s="94"/>
      <c r="AJ64" s="186"/>
      <c r="AK64" s="186"/>
      <c r="AL64" s="186"/>
      <c r="AM64" s="186"/>
      <c r="AN64" s="186"/>
      <c r="AO64" s="186"/>
      <c r="AP64" s="186"/>
    </row>
    <row r="65" spans="2:42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8" t="s">
        <v>201</v>
      </c>
      <c r="AC65" s="169"/>
      <c r="AD65" s="170"/>
      <c r="AE65" s="187">
        <f>SUM(AE61:AE64)</f>
        <v>0</v>
      </c>
      <c r="AH65" s="194">
        <f>SUM(AH61:AH64)</f>
        <v>0</v>
      </c>
      <c r="AJ65" s="186"/>
      <c r="AK65" s="186"/>
      <c r="AL65" s="186"/>
      <c r="AM65" s="186"/>
      <c r="AN65" s="186"/>
      <c r="AO65" s="186"/>
      <c r="AP65" s="186"/>
    </row>
    <row r="66" spans="2:42" ht="0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71"/>
      <c r="AC66" s="172"/>
      <c r="AD66" s="173"/>
      <c r="AE66" s="188"/>
      <c r="AH66" s="195"/>
      <c r="AJ66" s="186"/>
      <c r="AK66" s="186"/>
      <c r="AL66" s="186"/>
      <c r="AM66" s="186"/>
      <c r="AN66" s="186"/>
      <c r="AO66" s="186"/>
      <c r="AP66" s="186"/>
    </row>
    <row r="67" spans="2:42" ht="10.5" customHeight="1" x14ac:dyDescent="0.2">
      <c r="B67" s="1"/>
      <c r="C67" s="1"/>
      <c r="D67" s="1"/>
      <c r="E67" s="1"/>
      <c r="F67" s="1"/>
      <c r="G67" s="1"/>
      <c r="H67" s="41" t="s">
        <v>157</v>
      </c>
      <c r="I67" s="1"/>
      <c r="J67" s="1"/>
      <c r="K67" s="1"/>
      <c r="L67" s="150">
        <f>S55</f>
        <v>1750</v>
      </c>
      <c r="M67" s="15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74"/>
      <c r="AC67" s="175"/>
      <c r="AD67" s="176"/>
      <c r="AE67" s="189"/>
      <c r="AH67" s="196"/>
      <c r="AJ67" s="186"/>
      <c r="AK67" s="186"/>
      <c r="AL67" s="186"/>
      <c r="AM67" s="186"/>
      <c r="AN67" s="186"/>
      <c r="AO67" s="186"/>
      <c r="AP67" s="186"/>
    </row>
    <row r="68" spans="2:42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78">
        <f>AE65+AH65</f>
        <v>0</v>
      </c>
      <c r="AG68" s="179"/>
    </row>
    <row r="69" spans="2:42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77" t="s">
        <v>202</v>
      </c>
      <c r="AC69" s="177"/>
      <c r="AD69" s="177"/>
      <c r="AE69" s="177"/>
      <c r="AF69" s="180"/>
      <c r="AG69" s="181"/>
    </row>
    <row r="70" spans="2:42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77"/>
      <c r="AC70" s="177"/>
      <c r="AD70" s="177"/>
      <c r="AE70" s="177"/>
      <c r="AF70" s="182"/>
      <c r="AG70" s="183"/>
    </row>
    <row r="71" spans="2:42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7"/>
      <c r="AC71" s="177"/>
      <c r="AD71" s="177"/>
      <c r="AE71" s="177"/>
    </row>
    <row r="72" spans="2:42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42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42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42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42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42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42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42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42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71">
    <mergeCell ref="L8:M8"/>
    <mergeCell ref="AF42:AG42"/>
    <mergeCell ref="AB45:AD46"/>
    <mergeCell ref="AB47:AD48"/>
    <mergeCell ref="AE43:AE44"/>
    <mergeCell ref="AF43:AG44"/>
    <mergeCell ref="V46:W46"/>
    <mergeCell ref="V47:W47"/>
    <mergeCell ref="X47:Y47"/>
    <mergeCell ref="V44:W44"/>
    <mergeCell ref="AA7:AB7"/>
    <mergeCell ref="X41:Y41"/>
    <mergeCell ref="X42:Y42"/>
    <mergeCell ref="X43:Y43"/>
    <mergeCell ref="X46:Y46"/>
    <mergeCell ref="X44:Y44"/>
    <mergeCell ref="AH49:AH50"/>
    <mergeCell ref="AF39:AH41"/>
    <mergeCell ref="AB39:AE41"/>
    <mergeCell ref="AB49:AD50"/>
    <mergeCell ref="AB42:AD42"/>
    <mergeCell ref="AF47:AG48"/>
    <mergeCell ref="AF49:AG50"/>
    <mergeCell ref="AF45:AG46"/>
    <mergeCell ref="AE53:AE54"/>
    <mergeCell ref="AF53:AG54"/>
    <mergeCell ref="AE49:AE50"/>
    <mergeCell ref="J6:K6"/>
    <mergeCell ref="X45:Y45"/>
    <mergeCell ref="V45:W45"/>
    <mergeCell ref="V42:W42"/>
    <mergeCell ref="Y6:Z6"/>
    <mergeCell ref="AG23:AG25"/>
    <mergeCell ref="V43:W43"/>
    <mergeCell ref="AB51:AD52"/>
    <mergeCell ref="AB53:AD54"/>
    <mergeCell ref="AE45:AE46"/>
    <mergeCell ref="AE47:AE48"/>
    <mergeCell ref="AC6:AD6"/>
    <mergeCell ref="X7:Y7"/>
    <mergeCell ref="AJ44:AP67"/>
    <mergeCell ref="AF64:AG64"/>
    <mergeCell ref="AE65:AE67"/>
    <mergeCell ref="AE51:AE52"/>
    <mergeCell ref="AH53:AH54"/>
    <mergeCell ref="AF51:AG52"/>
    <mergeCell ref="AH43:AH44"/>
    <mergeCell ref="AH45:AH46"/>
    <mergeCell ref="AH47:AH48"/>
    <mergeCell ref="AH51:AH52"/>
    <mergeCell ref="AH65:AH67"/>
    <mergeCell ref="AB55:AE56"/>
    <mergeCell ref="AF55:AG56"/>
    <mergeCell ref="AB64:AD64"/>
    <mergeCell ref="AB43:AD44"/>
    <mergeCell ref="AF58:AG60"/>
    <mergeCell ref="AB69:AE71"/>
    <mergeCell ref="AF68:AG70"/>
    <mergeCell ref="AF61:AG61"/>
    <mergeCell ref="AF62:AG62"/>
    <mergeCell ref="AF63:AG63"/>
    <mergeCell ref="AB61:AD61"/>
    <mergeCell ref="AB62:AD62"/>
    <mergeCell ref="AB63:AD63"/>
    <mergeCell ref="L67:M67"/>
    <mergeCell ref="V48:W48"/>
    <mergeCell ref="X48:Y48"/>
    <mergeCell ref="V51:AA51"/>
    <mergeCell ref="AB58:AD60"/>
    <mergeCell ref="X53:AA54"/>
    <mergeCell ref="AB65:AD67"/>
  </mergeCells>
  <phoneticPr fontId="3" type="noConversion"/>
  <printOptions horizontalCentered="1" verticalCentered="1" gridLinesSet="0"/>
  <pageMargins left="0.25" right="0.27" top="0.26" bottom="0.28999999999999998" header="0.5" footer="0.5"/>
  <pageSetup orientation="portrait" horizontalDpi="300" verticalDpi="4294967292" r:id="rId1"/>
  <headerFooter alignWithMargins="0">
    <oddFooter>&amp;C&amp;8&amp;F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86"/>
  <sheetViews>
    <sheetView showGridLines="0" showZeros="0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6" customWidth="1"/>
    <col min="22" max="22" width="12" customWidth="1"/>
    <col min="23" max="23" width="11.85546875" customWidth="1"/>
    <col min="24" max="29" width="4.85546875" customWidth="1"/>
    <col min="30" max="30" width="8.28515625" customWidth="1"/>
    <col min="33" max="33" width="11.42578125" customWidth="1"/>
    <col min="34" max="34" width="16.140625" customWidth="1"/>
    <col min="35" max="35" width="7.5703125" customWidth="1"/>
    <col min="36" max="36" width="3" customWidth="1"/>
    <col min="37" max="37" width="8.28515625" customWidth="1"/>
    <col min="38" max="38" width="9.5703125" customWidth="1"/>
    <col min="39" max="39" width="9.71093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239</v>
      </c>
      <c r="S4" s="3">
        <f>'YEAR 1'!S4</f>
        <v>26</v>
      </c>
      <c r="T4" s="1"/>
      <c r="U4" s="123" t="s">
        <v>158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2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2</v>
      </c>
      <c r="J6" s="225">
        <f>X7</f>
        <v>43922</v>
      </c>
      <c r="K6" s="226"/>
      <c r="L6" s="100">
        <f>AA7</f>
        <v>44104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33"/>
      <c r="O7" s="33"/>
      <c r="P7" s="1"/>
      <c r="Q7" s="1"/>
      <c r="R7" s="7" t="s">
        <v>8</v>
      </c>
      <c r="S7" s="8"/>
      <c r="T7" s="9"/>
      <c r="U7" s="9"/>
      <c r="V7" t="s">
        <v>9</v>
      </c>
      <c r="W7" s="118" t="s">
        <v>228</v>
      </c>
      <c r="X7" s="223">
        <f>DATE(YEAR('YEAR 1'!X7:Y7)+1,MONTH('YEAR 1'!X7:Y7),DAY('YEAR 1'!X7:Y7))</f>
        <v>43922</v>
      </c>
      <c r="Y7" s="223"/>
      <c r="Z7" s="223"/>
      <c r="AA7" s="223">
        <f>DATE(YEAR('YEAR 1'!AA7:AB7)+1,MONTH('YEAR 1'!AA7:AB7),DAY('YEAR 1'!AA7:AB7))</f>
        <v>44104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'YEAR 1'!T3</f>
        <v>19-xxxx</v>
      </c>
      <c r="M8" s="222"/>
      <c r="N8" s="33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15405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S9" s="1"/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D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'YEAR 1'!$R$10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1">
        <f t="shared" ref="I14:K18" si="0">X14+AA14</f>
        <v>0</v>
      </c>
      <c r="J14" s="131">
        <f t="shared" si="0"/>
        <v>0</v>
      </c>
      <c r="K14" s="131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'YEAR 1'!$R$14</f>
        <v>NSF award PI Name</v>
      </c>
      <c r="S14" s="24">
        <f>'YEAR 1'!S14*(('YEAR 1'!$S$8/100)+1)</f>
        <v>0</v>
      </c>
      <c r="T14" s="23">
        <f>'YEAR 1'!$T$14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'YEAR 1'!$AH$14</f>
        <v>0</v>
      </c>
      <c r="AI14" s="24">
        <f>'YEAR 1'!AI14*(('YEAR 1'!$S$8/100)+1)</f>
        <v>0</v>
      </c>
      <c r="AJ14" s="23">
        <f>'YEAR 1'!$AJ$14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1">
        <f t="shared" si="0"/>
        <v>0</v>
      </c>
      <c r="J15" s="131">
        <f t="shared" si="0"/>
        <v>0</v>
      </c>
      <c r="K15" s="131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'YEAR 1'!$R$15</f>
        <v>0</v>
      </c>
      <c r="S15" s="24">
        <f>'YEAR 1'!S15*(('YEAR 1'!$S$8/100)+1)</f>
        <v>0</v>
      </c>
      <c r="T15" s="23">
        <f>'YEAR 1'!$T$15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'YEAR 1'!$AH$15</f>
        <v>0</v>
      </c>
      <c r="AI15" s="24">
        <f>'YEAR 1'!AI15*(('YEAR 1'!$S$8/100)+1)</f>
        <v>0</v>
      </c>
      <c r="AJ15" s="23">
        <f>'YEAR 1'!$AJ$15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1">
        <f t="shared" si="0"/>
        <v>0</v>
      </c>
      <c r="J16" s="131">
        <f t="shared" si="0"/>
        <v>0</v>
      </c>
      <c r="K16" s="131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'YEAR 1'!$R$16</f>
        <v>0</v>
      </c>
      <c r="S16" s="24">
        <f>'YEAR 1'!S16*(('YEAR 1'!$S$8/100)+1)</f>
        <v>0</v>
      </c>
      <c r="T16" s="23">
        <f>'YEAR 1'!$T$16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'YEAR 1'!$AH$16</f>
        <v>0</v>
      </c>
      <c r="AI16" s="24">
        <f>'YEAR 1'!AI16*(('YEAR 1'!$S$8/100)+1)</f>
        <v>0</v>
      </c>
      <c r="AJ16" s="23">
        <f>'YEAR 1'!$AJ$16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1">
        <f t="shared" si="0"/>
        <v>0</v>
      </c>
      <c r="J17" s="131">
        <f t="shared" si="0"/>
        <v>0</v>
      </c>
      <c r="K17" s="131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'YEAR 1'!$R$17</f>
        <v>0</v>
      </c>
      <c r="S17" s="24">
        <f>'YEAR 1'!S17*(('YEAR 1'!$S$8/100)+1)</f>
        <v>0</v>
      </c>
      <c r="T17" s="23">
        <f>'YEAR 1'!$T$17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'YEAR 1'!$AH$17</f>
        <v>0</v>
      </c>
      <c r="AI17" s="24">
        <f>'YEAR 1'!AI17*(('YEAR 1'!$S$8/100)+1)</f>
        <v>0</v>
      </c>
      <c r="AJ17" s="23">
        <f>'YEAR 1'!$AJ$17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1">
        <f t="shared" si="0"/>
        <v>0</v>
      </c>
      <c r="J18" s="131">
        <f t="shared" si="0"/>
        <v>0</v>
      </c>
      <c r="K18" s="131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'YEAR 1'!$R$18</f>
        <v>0</v>
      </c>
      <c r="S18" s="24">
        <f>'YEAR 1'!S18*(('YEAR 1'!$S$8/100)+1)</f>
        <v>0</v>
      </c>
      <c r="T18" s="23">
        <f>'YEAR 1'!$T$18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'YEAR 1'!$AH$18</f>
        <v>0</v>
      </c>
      <c r="AI18" s="24">
        <f>'YEAR 1'!AI18*(('YEAR 1'!$S$8/100)+1)</f>
        <v>0</v>
      </c>
      <c r="AJ18" s="23">
        <f>'YEAR 1'!$AJ$18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'YEAR 1'!S21*(('YEAR 1'!$S$8/100)+1)</f>
        <v>0</v>
      </c>
      <c r="T21" s="101">
        <v>12</v>
      </c>
      <c r="U21" s="25">
        <v>0.184</v>
      </c>
      <c r="V21" s="26">
        <f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>
        <f>((X21+Y21+Z21+AA21+AB21+AC21)*AG20)+(Q21*AG19)</f>
        <v>0</v>
      </c>
      <c r="AG21" s="130" t="s">
        <v>5</v>
      </c>
    </row>
    <row r="22" spans="2:49" ht="12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3">X21+AA21</f>
        <v>0</v>
      </c>
      <c r="J22" s="135">
        <f t="shared" si="3"/>
        <v>0</v>
      </c>
      <c r="K22" s="135">
        <f t="shared" si="3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'YEAR 1'!S22*(('YEAR 1'!$S$8/100)+1)</f>
        <v>0</v>
      </c>
      <c r="T22" s="23">
        <f>'YEAR 1'!$T$22</f>
        <v>12</v>
      </c>
      <c r="U22" s="25">
        <v>0.45800000000000002</v>
      </c>
      <c r="V22" s="26">
        <f t="shared" ref="V22:V27" si="4">S22/T22</f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t="s">
        <v>254</v>
      </c>
      <c r="AK22" t="s">
        <v>253</v>
      </c>
    </row>
    <row r="23" spans="2:49" ht="12.7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3"/>
        <v>0</v>
      </c>
      <c r="J23" s="135">
        <f t="shared" si="3"/>
        <v>0</v>
      </c>
      <c r="K23" s="135">
        <f t="shared" si="3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'YEAR 1'!S23*(('YEAR 1'!$S$8/100)+1)</f>
        <v>0</v>
      </c>
      <c r="T23" s="23">
        <f>'YEAR 1'!$T$23</f>
        <v>3</v>
      </c>
      <c r="U23" s="25">
        <v>7.8E-2</v>
      </c>
      <c r="V23" s="26">
        <f t="shared" si="4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4" t="s">
        <v>248</v>
      </c>
      <c r="AH23" s="144"/>
      <c r="AI23" t="s">
        <v>250</v>
      </c>
      <c r="AK23" s="144">
        <f>AE23+AH23</f>
        <v>0</v>
      </c>
    </row>
    <row r="24" spans="2:49" ht="11.25" customHeight="1" x14ac:dyDescent="0.2">
      <c r="B24" s="1"/>
      <c r="C24" s="20" t="s">
        <v>77</v>
      </c>
      <c r="D24" s="117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'YEAR 1'!S24*(('YEAR 1'!$S$8/100)+1)</f>
        <v>0</v>
      </c>
      <c r="T24" s="23">
        <f>'YEAR 1'!$T$24</f>
        <v>12</v>
      </c>
      <c r="U24" s="25">
        <v>7.8E-2</v>
      </c>
      <c r="V24" s="26">
        <f t="shared" si="4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4"/>
      <c r="AH24" s="144"/>
      <c r="AI24" t="s">
        <v>251</v>
      </c>
      <c r="AK24" s="144">
        <f>AE24+AH24</f>
        <v>0</v>
      </c>
      <c r="AT24" s="36">
        <f>AL24*AN24+AL24*AO24+AL24*AP24+AM24*AQ24+AM24*AR24+AM24*AS24</f>
        <v>0</v>
      </c>
      <c r="AU24" s="54">
        <f>AT24*AK24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'YEAR 1'!S25*(('YEAR 1'!$S$8/100)+1)</f>
        <v>0</v>
      </c>
      <c r="T25" s="23">
        <f>'YEAR 1'!$T$25</f>
        <v>12</v>
      </c>
      <c r="U25" s="25">
        <v>7.8E-2</v>
      </c>
      <c r="V25" s="26">
        <f t="shared" si="4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4"/>
      <c r="AT25" s="36">
        <f>AL25*AN25+AL25*AO25+AL25*AP25+AM25*AQ25+AM25*AR25+AM25*AS25</f>
        <v>0</v>
      </c>
      <c r="AU25" s="54">
        <f>AT25*AK25</f>
        <v>0</v>
      </c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'YEAR 1'!S26*(('YEAR 1'!$S$8/100)+1)</f>
        <v>0</v>
      </c>
      <c r="T26" s="23">
        <f>'YEAR 1'!$T$26</f>
        <v>12</v>
      </c>
      <c r="U26" s="25">
        <v>0.45800000000000002</v>
      </c>
      <c r="V26" s="26">
        <f t="shared" si="4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'YEAR 1'!S27*(('YEAR 1'!$S$8/100)+1)</f>
        <v>0</v>
      </c>
      <c r="T27" s="23">
        <f>'YEAR 1'!$T$27</f>
        <v>12</v>
      </c>
      <c r="U27" s="25">
        <v>0.124</v>
      </c>
      <c r="V27" s="26">
        <f t="shared" si="4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 t="s">
        <v>12</v>
      </c>
      <c r="W32" s="1"/>
      <c r="X32" s="1"/>
      <c r="Y32" s="1"/>
      <c r="Z32" s="1"/>
      <c r="AA32" s="1"/>
      <c r="AB32" s="1"/>
      <c r="AC32" s="1"/>
      <c r="AD32" s="1"/>
      <c r="AE32" s="1"/>
    </row>
    <row r="33" spans="2:43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67">
        <f>S59</f>
        <v>0</v>
      </c>
      <c r="W33" s="68">
        <f>SUMMARY.XLS!L59</f>
        <v>15405</v>
      </c>
      <c r="X33" s="1"/>
      <c r="Y33" s="1"/>
      <c r="Z33" s="1"/>
      <c r="AA33" s="1"/>
      <c r="AB33" s="1"/>
      <c r="AC33" s="1"/>
      <c r="AD33" s="1"/>
      <c r="AE33" s="1"/>
    </row>
    <row r="34" spans="2:43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1" t="s">
        <v>15</v>
      </c>
      <c r="W34" s="14" t="s">
        <v>16</v>
      </c>
      <c r="X34" s="1"/>
      <c r="Y34" s="1"/>
      <c r="Z34" s="1"/>
      <c r="AA34" s="1"/>
      <c r="AB34" s="1"/>
      <c r="AC34" s="1"/>
      <c r="AD34" s="1"/>
      <c r="AE34" s="1"/>
    </row>
    <row r="35" spans="2:43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43" ht="12.95" customHeight="1" x14ac:dyDescent="0.2">
      <c r="B36" s="1"/>
      <c r="C36" s="4" t="s">
        <v>161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43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6"/>
      <c r="AB37" s="1"/>
      <c r="AC37" s="1"/>
      <c r="AD37" s="1"/>
      <c r="AE37" s="1"/>
    </row>
    <row r="38" spans="2:43" ht="0.7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43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218" t="s">
        <v>205</v>
      </c>
      <c r="AC39" s="218"/>
      <c r="AD39" s="218"/>
      <c r="AE39" s="218"/>
      <c r="AF39" s="166" t="s">
        <v>206</v>
      </c>
      <c r="AG39" s="166"/>
      <c r="AH39" s="166"/>
    </row>
    <row r="40" spans="2:43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218"/>
      <c r="AC40" s="218"/>
      <c r="AD40" s="218"/>
      <c r="AE40" s="218"/>
      <c r="AF40" s="166"/>
      <c r="AG40" s="166"/>
      <c r="AH40" s="166"/>
    </row>
    <row r="41" spans="2:43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220" t="s">
        <v>101</v>
      </c>
      <c r="Y41" s="220"/>
      <c r="Z41" s="1"/>
      <c r="AA41" s="1"/>
      <c r="AB41" s="218"/>
      <c r="AC41" s="218"/>
      <c r="AD41" s="218"/>
      <c r="AE41" s="218"/>
      <c r="AF41" s="166"/>
      <c r="AG41" s="166"/>
      <c r="AH41" s="166"/>
    </row>
    <row r="42" spans="2:43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2" t="s">
        <v>5</v>
      </c>
      <c r="W42" s="153"/>
      <c r="X42" s="152">
        <v>0</v>
      </c>
      <c r="Y42" s="153"/>
      <c r="Z42" s="1"/>
      <c r="AA42" s="1"/>
      <c r="AB42" s="219" t="s">
        <v>198</v>
      </c>
      <c r="AC42" s="219"/>
      <c r="AD42" s="219"/>
      <c r="AE42" s="90" t="s">
        <v>101</v>
      </c>
      <c r="AF42" s="219" t="s">
        <v>5</v>
      </c>
      <c r="AG42" s="219"/>
      <c r="AH42" s="90" t="s">
        <v>101</v>
      </c>
    </row>
    <row r="43" spans="2:43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2"/>
      <c r="W43" s="153"/>
      <c r="X43" s="152">
        <v>0</v>
      </c>
      <c r="Y43" s="153"/>
      <c r="Z43" s="1"/>
      <c r="AA43" s="1"/>
      <c r="AB43" s="190"/>
      <c r="AC43" s="190"/>
      <c r="AD43" s="190"/>
      <c r="AE43" s="190">
        <v>0</v>
      </c>
      <c r="AF43" s="192"/>
      <c r="AG43" s="192"/>
      <c r="AH43" s="193">
        <v>0</v>
      </c>
    </row>
    <row r="44" spans="2:43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2"/>
      <c r="W44" s="153"/>
      <c r="X44" s="152">
        <v>0</v>
      </c>
      <c r="Y44" s="153"/>
      <c r="Z44" s="1"/>
      <c r="AA44" s="1"/>
      <c r="AB44" s="190"/>
      <c r="AC44" s="190"/>
      <c r="AD44" s="190"/>
      <c r="AE44" s="190"/>
      <c r="AF44" s="192"/>
      <c r="AG44" s="192"/>
      <c r="AH44" s="193"/>
      <c r="AK44" s="186" t="s">
        <v>207</v>
      </c>
      <c r="AL44" s="186"/>
      <c r="AM44" s="186"/>
      <c r="AN44" s="186"/>
      <c r="AO44" s="186"/>
      <c r="AP44" s="186"/>
      <c r="AQ44" s="186"/>
    </row>
    <row r="45" spans="2:43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2"/>
      <c r="W45" s="153"/>
      <c r="X45" s="152">
        <v>0</v>
      </c>
      <c r="Y45" s="153"/>
      <c r="Z45" s="1"/>
      <c r="AA45" s="1"/>
      <c r="AB45" s="190"/>
      <c r="AC45" s="190"/>
      <c r="AD45" s="190"/>
      <c r="AE45" s="190">
        <v>0</v>
      </c>
      <c r="AF45" s="192"/>
      <c r="AG45" s="192"/>
      <c r="AH45" s="193">
        <v>0</v>
      </c>
      <c r="AK45" s="186"/>
      <c r="AL45" s="186"/>
      <c r="AM45" s="186"/>
      <c r="AN45" s="186"/>
      <c r="AO45" s="186"/>
      <c r="AP45" s="186"/>
      <c r="AQ45" s="186"/>
    </row>
    <row r="46" spans="2:43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2"/>
      <c r="W46" s="153"/>
      <c r="X46" s="152">
        <v>0</v>
      </c>
      <c r="Y46" s="153"/>
      <c r="AB46" s="190"/>
      <c r="AC46" s="190"/>
      <c r="AD46" s="190"/>
      <c r="AE46" s="190"/>
      <c r="AF46" s="192"/>
      <c r="AG46" s="192"/>
      <c r="AH46" s="193"/>
      <c r="AK46" s="186"/>
      <c r="AL46" s="186"/>
      <c r="AM46" s="186"/>
      <c r="AN46" s="186"/>
      <c r="AO46" s="186"/>
      <c r="AP46" s="186"/>
      <c r="AQ46" s="186"/>
    </row>
    <row r="47" spans="2:43" ht="12" customHeight="1" x14ac:dyDescent="0.2">
      <c r="B47" s="1"/>
      <c r="C47" s="20" t="s">
        <v>186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2"/>
      <c r="W47" s="153"/>
      <c r="X47" s="152">
        <v>0</v>
      </c>
      <c r="Y47" s="153"/>
      <c r="Z47" s="1"/>
      <c r="AA47" s="1"/>
      <c r="AB47" s="190"/>
      <c r="AC47" s="190"/>
      <c r="AD47" s="190"/>
      <c r="AE47" s="190"/>
      <c r="AF47" s="192"/>
      <c r="AG47" s="192"/>
      <c r="AH47" s="193"/>
      <c r="AK47" s="186"/>
      <c r="AL47" s="186"/>
      <c r="AM47" s="186"/>
      <c r="AN47" s="186"/>
      <c r="AO47" s="186"/>
      <c r="AP47" s="186"/>
      <c r="AQ47" s="186"/>
    </row>
    <row r="48" spans="2:43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2"/>
      <c r="W48" s="153"/>
      <c r="X48" s="152">
        <v>0</v>
      </c>
      <c r="Y48" s="153"/>
      <c r="Z48" s="1"/>
      <c r="AA48" s="1"/>
      <c r="AB48" s="190"/>
      <c r="AC48" s="190"/>
      <c r="AD48" s="190"/>
      <c r="AE48" s="190"/>
      <c r="AF48" s="192"/>
      <c r="AG48" s="192"/>
      <c r="AH48" s="193"/>
      <c r="AK48" s="186"/>
      <c r="AL48" s="186"/>
      <c r="AM48" s="186"/>
      <c r="AN48" s="186"/>
      <c r="AO48" s="186"/>
      <c r="AP48" s="186"/>
      <c r="AQ48" s="186"/>
    </row>
    <row r="49" spans="2:43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90"/>
      <c r="AC49" s="190"/>
      <c r="AD49" s="190"/>
      <c r="AE49" s="190"/>
      <c r="AF49" s="192"/>
      <c r="AG49" s="192"/>
      <c r="AH49" s="193"/>
      <c r="AK49" s="186"/>
      <c r="AL49" s="186"/>
      <c r="AM49" s="186"/>
      <c r="AN49" s="186"/>
      <c r="AO49" s="186"/>
      <c r="AP49" s="186"/>
      <c r="AQ49" s="186"/>
    </row>
    <row r="50" spans="2:43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90"/>
      <c r="AC50" s="190"/>
      <c r="AD50" s="190"/>
      <c r="AE50" s="190"/>
      <c r="AF50" s="192"/>
      <c r="AG50" s="192"/>
      <c r="AH50" s="193"/>
      <c r="AK50" s="186"/>
      <c r="AL50" s="186"/>
      <c r="AM50" s="186"/>
      <c r="AN50" s="186"/>
      <c r="AO50" s="186"/>
      <c r="AP50" s="186"/>
      <c r="AQ50" s="186"/>
    </row>
    <row r="51" spans="2:43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227" t="str">
        <f>AB61 &amp; AA61 &amp; AB62 &amp; AA61 &amp; AB63 &amp; AA61 &amp; AB64 &amp; AA61 &amp; AF61 &amp; AA61 &amp;AF62 &amp;AA61&amp;AF63 &amp;AA61&amp;AF64</f>
        <v xml:space="preserve">                      </v>
      </c>
      <c r="W51" s="228"/>
      <c r="X51" s="228"/>
      <c r="Y51" s="228"/>
      <c r="Z51" s="228"/>
      <c r="AA51" s="229"/>
      <c r="AB51" s="190"/>
      <c r="AC51" s="190"/>
      <c r="AD51" s="190"/>
      <c r="AE51" s="190"/>
      <c r="AF51" s="192"/>
      <c r="AG51" s="192"/>
      <c r="AH51" s="193"/>
      <c r="AK51" s="186"/>
      <c r="AL51" s="186"/>
      <c r="AM51" s="186"/>
      <c r="AN51" s="186"/>
      <c r="AO51" s="186"/>
      <c r="AP51" s="186"/>
      <c r="AQ51" s="186"/>
    </row>
    <row r="52" spans="2:43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90"/>
      <c r="AC52" s="190"/>
      <c r="AD52" s="190"/>
      <c r="AE52" s="190"/>
      <c r="AF52" s="192"/>
      <c r="AG52" s="192"/>
      <c r="AH52" s="193"/>
      <c r="AK52" s="186"/>
      <c r="AL52" s="186"/>
      <c r="AM52" s="186"/>
      <c r="AN52" s="186"/>
      <c r="AO52" s="186"/>
      <c r="AP52" s="186"/>
      <c r="AQ52" s="186"/>
    </row>
    <row r="53" spans="2:43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204" t="s">
        <v>195</v>
      </c>
      <c r="AC53" s="212"/>
      <c r="AD53" s="205"/>
      <c r="AE53" s="203">
        <f>SUM(AE43:AE52)</f>
        <v>0</v>
      </c>
      <c r="AF53" s="204" t="s">
        <v>196</v>
      </c>
      <c r="AG53" s="205"/>
      <c r="AH53" s="191">
        <f>SUM(AH43:AH52)</f>
        <v>0</v>
      </c>
      <c r="AK53" s="186"/>
      <c r="AL53" s="186"/>
      <c r="AM53" s="186"/>
      <c r="AN53" s="186"/>
      <c r="AO53" s="186"/>
      <c r="AP53" s="186"/>
      <c r="AQ53" s="186"/>
    </row>
    <row r="54" spans="2:43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206"/>
      <c r="AC54" s="213"/>
      <c r="AD54" s="207"/>
      <c r="AE54" s="203"/>
      <c r="AF54" s="206"/>
      <c r="AG54" s="207"/>
      <c r="AH54" s="191"/>
      <c r="AK54" s="186"/>
      <c r="AL54" s="186"/>
      <c r="AM54" s="186"/>
      <c r="AN54" s="186"/>
      <c r="AO54" s="186"/>
      <c r="AP54" s="186"/>
      <c r="AQ54" s="186"/>
    </row>
    <row r="55" spans="2:43" ht="13.5" customHeight="1" x14ac:dyDescent="0.2">
      <c r="B55" s="1"/>
      <c r="C55" s="4"/>
      <c r="D55" s="4"/>
      <c r="E55" s="4"/>
      <c r="F55" s="50">
        <f>S4</f>
        <v>26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97" t="s">
        <v>197</v>
      </c>
      <c r="AC55" s="197"/>
      <c r="AD55" s="197"/>
      <c r="AE55" s="197"/>
      <c r="AF55" s="199">
        <f>AE53+AH53</f>
        <v>0</v>
      </c>
      <c r="AG55" s="200"/>
      <c r="AH55" s="90" t="s">
        <v>5</v>
      </c>
      <c r="AK55" s="186"/>
      <c r="AL55" s="186"/>
      <c r="AM55" s="186"/>
      <c r="AN55" s="186"/>
      <c r="AO55" s="186"/>
      <c r="AP55" s="186"/>
      <c r="AQ55" s="186"/>
    </row>
    <row r="56" spans="2:43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98"/>
      <c r="AC56" s="198"/>
      <c r="AD56" s="198"/>
      <c r="AE56" s="198"/>
      <c r="AF56" s="201"/>
      <c r="AG56" s="202"/>
      <c r="AH56" s="91"/>
      <c r="AK56" s="186"/>
      <c r="AL56" s="186"/>
      <c r="AM56" s="186"/>
      <c r="AN56" s="186"/>
      <c r="AO56" s="186"/>
      <c r="AP56" s="186"/>
      <c r="AQ56" s="186"/>
    </row>
    <row r="57" spans="2:43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K57" s="186"/>
      <c r="AL57" s="186"/>
      <c r="AM57" s="186"/>
      <c r="AN57" s="186"/>
      <c r="AO57" s="186"/>
      <c r="AP57" s="186"/>
      <c r="AQ57" s="186"/>
    </row>
    <row r="58" spans="2:43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12</v>
      </c>
      <c r="W58" s="1"/>
      <c r="X58" s="1"/>
      <c r="Y58" s="1"/>
      <c r="Z58" s="1"/>
      <c r="AA58" s="1"/>
      <c r="AB58" s="157" t="s">
        <v>199</v>
      </c>
      <c r="AC58" s="158"/>
      <c r="AD58" s="159"/>
      <c r="AF58" s="157" t="s">
        <v>200</v>
      </c>
      <c r="AG58" s="159"/>
      <c r="AK58" s="186"/>
      <c r="AL58" s="186"/>
      <c r="AM58" s="186"/>
      <c r="AN58" s="186"/>
      <c r="AO58" s="186"/>
      <c r="AP58" s="186"/>
      <c r="AQ58" s="186"/>
    </row>
    <row r="59" spans="2:43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S59</f>
        <v>0</v>
      </c>
      <c r="W59" s="68">
        <f>SUMMARY.XLS!L59</f>
        <v>15405</v>
      </c>
      <c r="X59" s="1"/>
      <c r="Y59" s="1"/>
      <c r="Z59" s="1"/>
      <c r="AA59" s="1"/>
      <c r="AB59" s="160"/>
      <c r="AC59" s="161"/>
      <c r="AD59" s="162"/>
      <c r="AF59" s="160"/>
      <c r="AG59" s="162"/>
      <c r="AK59" s="186"/>
      <c r="AL59" s="186"/>
      <c r="AM59" s="186"/>
      <c r="AN59" s="186"/>
      <c r="AO59" s="186"/>
      <c r="AP59" s="186"/>
      <c r="AQ59" s="186"/>
    </row>
    <row r="60" spans="2:43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188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63"/>
      <c r="AC60" s="164"/>
      <c r="AD60" s="165"/>
      <c r="AE60" s="92" t="s">
        <v>101</v>
      </c>
      <c r="AF60" s="163"/>
      <c r="AG60" s="165"/>
      <c r="AH60" s="90" t="s">
        <v>101</v>
      </c>
      <c r="AK60" s="186"/>
      <c r="AL60" s="186"/>
      <c r="AM60" s="186"/>
      <c r="AN60" s="186"/>
      <c r="AO60" s="186"/>
      <c r="AP60" s="186"/>
      <c r="AQ60" s="186"/>
    </row>
    <row r="61" spans="2:43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2" t="s">
        <v>5</v>
      </c>
      <c r="AC61" s="185"/>
      <c r="AD61" s="153"/>
      <c r="AE61" s="93">
        <v>0</v>
      </c>
      <c r="AF61" s="184" t="s">
        <v>5</v>
      </c>
      <c r="AG61" s="184"/>
      <c r="AH61" s="94">
        <v>0</v>
      </c>
      <c r="AK61" s="186"/>
      <c r="AL61" s="186"/>
      <c r="AM61" s="186"/>
      <c r="AN61" s="186"/>
      <c r="AO61" s="186"/>
      <c r="AP61" s="186"/>
      <c r="AQ61" s="186"/>
    </row>
    <row r="62" spans="2:43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2" t="s">
        <v>5</v>
      </c>
      <c r="AC62" s="185"/>
      <c r="AD62" s="153"/>
      <c r="AE62" s="93"/>
      <c r="AF62" s="184" t="s">
        <v>5</v>
      </c>
      <c r="AG62" s="184"/>
      <c r="AH62" s="94"/>
      <c r="AK62" s="186"/>
      <c r="AL62" s="186"/>
      <c r="AM62" s="186"/>
      <c r="AN62" s="186"/>
      <c r="AO62" s="186"/>
      <c r="AP62" s="186"/>
      <c r="AQ62" s="186"/>
    </row>
    <row r="63" spans="2:43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2" t="s">
        <v>5</v>
      </c>
      <c r="AC63" s="185"/>
      <c r="AD63" s="153"/>
      <c r="AE63" s="93"/>
      <c r="AF63" s="184" t="s">
        <v>5</v>
      </c>
      <c r="AG63" s="184"/>
      <c r="AH63" s="94"/>
      <c r="AK63" s="186"/>
      <c r="AL63" s="186"/>
      <c r="AM63" s="186"/>
      <c r="AN63" s="186"/>
      <c r="AO63" s="186"/>
      <c r="AP63" s="186"/>
      <c r="AQ63" s="186"/>
    </row>
    <row r="64" spans="2:43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2" t="s">
        <v>5</v>
      </c>
      <c r="AC64" s="185"/>
      <c r="AD64" s="153"/>
      <c r="AE64" s="93"/>
      <c r="AF64" s="184" t="s">
        <v>5</v>
      </c>
      <c r="AG64" s="184"/>
      <c r="AH64" s="94"/>
      <c r="AK64" s="186"/>
      <c r="AL64" s="186"/>
      <c r="AM64" s="186"/>
      <c r="AN64" s="186"/>
      <c r="AO64" s="186"/>
      <c r="AP64" s="186"/>
      <c r="AQ64" s="186"/>
    </row>
    <row r="65" spans="2:43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8" t="s">
        <v>201</v>
      </c>
      <c r="AC65" s="169"/>
      <c r="AD65" s="170"/>
      <c r="AE65" s="187">
        <f>SUM(AE61:AE64)</f>
        <v>0</v>
      </c>
      <c r="AH65" s="194">
        <f>SUM(AH61:AH64)</f>
        <v>0</v>
      </c>
      <c r="AK65" s="186"/>
      <c r="AL65" s="186"/>
      <c r="AM65" s="186"/>
      <c r="AN65" s="186"/>
      <c r="AO65" s="186"/>
      <c r="AP65" s="186"/>
      <c r="AQ65" s="186"/>
    </row>
    <row r="66" spans="2:43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71"/>
      <c r="AC66" s="172"/>
      <c r="AD66" s="173"/>
      <c r="AE66" s="188"/>
      <c r="AH66" s="195"/>
      <c r="AK66" s="186"/>
      <c r="AL66" s="186"/>
      <c r="AM66" s="186"/>
      <c r="AN66" s="186"/>
      <c r="AO66" s="186"/>
      <c r="AP66" s="186"/>
      <c r="AQ66" s="186"/>
    </row>
    <row r="67" spans="2:43" ht="10.7" customHeight="1" x14ac:dyDescent="0.2">
      <c r="B67" s="1"/>
      <c r="C67" s="1"/>
      <c r="D67" s="1"/>
      <c r="E67" s="1"/>
      <c r="F67" s="1"/>
      <c r="G67" s="1"/>
      <c r="H67" s="41" t="s">
        <v>164</v>
      </c>
      <c r="I67" s="1"/>
      <c r="J67" s="1"/>
      <c r="K67" s="1"/>
      <c r="L67" s="150">
        <f>S55</f>
        <v>0</v>
      </c>
      <c r="M67" s="15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74"/>
      <c r="AC67" s="175"/>
      <c r="AD67" s="176"/>
      <c r="AE67" s="189"/>
      <c r="AH67" s="196"/>
      <c r="AK67" s="186"/>
      <c r="AL67" s="186"/>
      <c r="AM67" s="186"/>
      <c r="AN67" s="186"/>
      <c r="AO67" s="186"/>
      <c r="AP67" s="186"/>
      <c r="AQ67" s="186"/>
    </row>
    <row r="68" spans="2:43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78">
        <f>AE65+AH65</f>
        <v>0</v>
      </c>
      <c r="AG68" s="179"/>
    </row>
    <row r="69" spans="2:43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77" t="s">
        <v>202</v>
      </c>
      <c r="AC69" s="177"/>
      <c r="AD69" s="177"/>
      <c r="AE69" s="177"/>
      <c r="AF69" s="180"/>
      <c r="AG69" s="181"/>
    </row>
    <row r="70" spans="2:43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77"/>
      <c r="AC70" s="177"/>
      <c r="AD70" s="177"/>
      <c r="AE70" s="177"/>
      <c r="AF70" s="182"/>
      <c r="AG70" s="183"/>
    </row>
    <row r="71" spans="2:43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7"/>
      <c r="AC71" s="177"/>
      <c r="AD71" s="177"/>
      <c r="AE71" s="177"/>
    </row>
    <row r="72" spans="2:43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43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43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43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43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43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43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43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43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8">
    <mergeCell ref="AA7:AB7"/>
    <mergeCell ref="J6:K6"/>
    <mergeCell ref="AK44:AQ67"/>
    <mergeCell ref="V51:AA51"/>
    <mergeCell ref="AB65:AD67"/>
    <mergeCell ref="AE65:AE67"/>
    <mergeCell ref="AH65:AH67"/>
    <mergeCell ref="AB61:AD61"/>
    <mergeCell ref="AF61:AG61"/>
    <mergeCell ref="AB62:AD62"/>
    <mergeCell ref="AF62:AG62"/>
    <mergeCell ref="AB55:AE56"/>
    <mergeCell ref="AF55:AG56"/>
    <mergeCell ref="AB58:AD60"/>
    <mergeCell ref="AF58:AG60"/>
    <mergeCell ref="AB53:AD54"/>
    <mergeCell ref="AF68:AG70"/>
    <mergeCell ref="AB69:AE71"/>
    <mergeCell ref="AB63:AD63"/>
    <mergeCell ref="AF63:AG63"/>
    <mergeCell ref="AB64:AD64"/>
    <mergeCell ref="AF64:AG64"/>
    <mergeCell ref="AE53:AE54"/>
    <mergeCell ref="AF53:AG54"/>
    <mergeCell ref="AH53:AH54"/>
    <mergeCell ref="AB51:AD52"/>
    <mergeCell ref="AE51:AE52"/>
    <mergeCell ref="AF51:AG52"/>
    <mergeCell ref="AH51:AH52"/>
    <mergeCell ref="AB49:AD50"/>
    <mergeCell ref="AE49:AE50"/>
    <mergeCell ref="AF49:AG50"/>
    <mergeCell ref="AH49:AH50"/>
    <mergeCell ref="AB47:AD48"/>
    <mergeCell ref="AE47:AE48"/>
    <mergeCell ref="AF47:AG48"/>
    <mergeCell ref="AH47:AH48"/>
    <mergeCell ref="AH45:AH46"/>
    <mergeCell ref="AB43:AD44"/>
    <mergeCell ref="AE43:AE44"/>
    <mergeCell ref="AF43:AG44"/>
    <mergeCell ref="AH43:AH44"/>
    <mergeCell ref="V44:W44"/>
    <mergeCell ref="X44:Y44"/>
    <mergeCell ref="AB45:AD46"/>
    <mergeCell ref="AE45:AE46"/>
    <mergeCell ref="AF45:AG46"/>
    <mergeCell ref="X43:Y43"/>
    <mergeCell ref="AB39:AE41"/>
    <mergeCell ref="AF39:AH41"/>
    <mergeCell ref="AB42:AD42"/>
    <mergeCell ref="AF42:AG42"/>
    <mergeCell ref="L8:M8"/>
    <mergeCell ref="X7:Z7"/>
    <mergeCell ref="AG23:AG25"/>
    <mergeCell ref="L67:M67"/>
    <mergeCell ref="V48:W48"/>
    <mergeCell ref="X48:Y48"/>
    <mergeCell ref="X41:Y41"/>
    <mergeCell ref="V46:W46"/>
    <mergeCell ref="X46:Y46"/>
    <mergeCell ref="V47:W47"/>
    <mergeCell ref="X47:Y47"/>
    <mergeCell ref="V45:W45"/>
    <mergeCell ref="X45:Y45"/>
    <mergeCell ref="V42:W42"/>
    <mergeCell ref="X42:Y42"/>
    <mergeCell ref="V43:W43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86"/>
  <sheetViews>
    <sheetView showGridLines="0" showZeros="0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42578125" customWidth="1"/>
    <col min="22" max="22" width="12.140625" customWidth="1"/>
    <col min="23" max="23" width="11.5703125" customWidth="1"/>
    <col min="24" max="29" width="4.85546875" customWidth="1"/>
    <col min="30" max="30" width="8.28515625" customWidth="1"/>
    <col min="33" max="33" width="7.140625" customWidth="1"/>
    <col min="34" max="34" width="17.140625" customWidth="1"/>
    <col min="35" max="35" width="7.5703125" customWidth="1"/>
    <col min="36" max="36" width="3" customWidth="1"/>
    <col min="37" max="37" width="8.5703125" customWidth="1"/>
    <col min="38" max="39" width="9.71093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239</v>
      </c>
      <c r="S4" s="124">
        <f>YEAR2.XLS!S4</f>
        <v>26</v>
      </c>
      <c r="T4" s="123"/>
      <c r="U4" s="123" t="s">
        <v>165</v>
      </c>
      <c r="V4" s="123"/>
      <c r="W4" s="1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0.7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3</v>
      </c>
      <c r="J6" s="208">
        <f>X7</f>
        <v>44287</v>
      </c>
      <c r="K6" s="209"/>
      <c r="L6" s="99">
        <f>AA7</f>
        <v>44469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4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229</v>
      </c>
      <c r="X7" s="223">
        <f>DATE(YEAR(YEAR2.XLS!X7:Y7)+1,MONTH(YEAR2.XLS!X7:Y7),DAY(YEAR2.XLS!X7:Y7))</f>
        <v>44287</v>
      </c>
      <c r="Y7" s="223"/>
      <c r="Z7" s="118" t="s">
        <v>227</v>
      </c>
      <c r="AA7" s="223">
        <f>DATE(YEAR(YEAR2.XLS!AA7:AB7)+1,MONTH(YEAR2.XLS!AA7:AB7),DAY(YEAR2.XLS!AA7:AB7))</f>
        <v>44469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'YEAR 1'!T3</f>
        <v>19-xxxx</v>
      </c>
      <c r="M8" s="222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$S$59</f>
        <v>0</v>
      </c>
      <c r="W8" s="68">
        <f>SUMMARY.XLS!$L$59</f>
        <v>15405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YEAR2.XLS!$R$10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YEAR2.XLS!$R$14</f>
        <v>NSF award PI Name</v>
      </c>
      <c r="S14" s="24">
        <f>YEAR2.XLS!S14*(('YEAR 1'!$S$8/100)+1)</f>
        <v>0</v>
      </c>
      <c r="T14" s="23">
        <f>YEAR2.XLS!$T$14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YEAR2.XLS!$AH$14</f>
        <v>0</v>
      </c>
      <c r="AI14" s="24">
        <f>YEAR2.XLS!AI14*(('YEAR 1'!$S$8/100)+1)</f>
        <v>0</v>
      </c>
      <c r="AJ14" s="23">
        <f>YEAR2.XLS!$AJ$14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YEAR2.XLS!$R$15</f>
        <v>0</v>
      </c>
      <c r="S15" s="24">
        <f>YEAR2.XLS!S15*(('YEAR 1'!$S$8/100)+1)</f>
        <v>0</v>
      </c>
      <c r="T15" s="23">
        <f>YEAR2.XLS!$T$15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YEAR2.XLS!$AH$15</f>
        <v>0</v>
      </c>
      <c r="AI15" s="24">
        <f>YEAR2.XLS!AI15*(('YEAR 1'!$S$8/100)+1)</f>
        <v>0</v>
      </c>
      <c r="AJ15" s="23">
        <f>YEAR2.XLS!$AJ$15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YEAR2.XLS!$R$16</f>
        <v>0</v>
      </c>
      <c r="S16" s="24">
        <f>YEAR2.XLS!S16*(('YEAR 1'!$S$8/100)+1)</f>
        <v>0</v>
      </c>
      <c r="T16" s="23">
        <f>YEAR2.XLS!$T$16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YEAR2.XLS!$AH$16</f>
        <v>0</v>
      </c>
      <c r="AI16" s="24">
        <f>YEAR2.XLS!AI16*(('YEAR 1'!$S$8/100)+1)</f>
        <v>0</v>
      </c>
      <c r="AJ16" s="23">
        <f>YEAR2.XLS!$AJ$16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YEAR2.XLS!$R$17</f>
        <v>0</v>
      </c>
      <c r="S17" s="24">
        <f>YEAR2.XLS!S17*(('YEAR 1'!$S$8/100)+1)</f>
        <v>0</v>
      </c>
      <c r="T17" s="23">
        <f>YEAR2.XLS!$T$17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YEAR2.XLS!$AH$17</f>
        <v>0</v>
      </c>
      <c r="AI17" s="24">
        <f>YEAR2.XLS!AI17*(('YEAR 1'!$S$8/100)+1)</f>
        <v>0</v>
      </c>
      <c r="AJ17" s="23">
        <f>YEAR2.XLS!$AJ$17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YEAR2.XLS!$R$18</f>
        <v>0</v>
      </c>
      <c r="S18" s="24">
        <f>YEAR2.XLS!S18*(('YEAR 1'!$S$8/100)+1)</f>
        <v>0</v>
      </c>
      <c r="T18" s="23">
        <f>YEAR2.XLS!$T$18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YEAR2.XLS!$AH$18</f>
        <v>0</v>
      </c>
      <c r="AI18" s="24">
        <f>YEAR2.XLS!AI18*(('YEAR 1'!$S$8/100)+1)</f>
        <v>0</v>
      </c>
      <c r="AJ18" s="23">
        <f>YEAR2.XLS!$AJ$18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55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YEAR2.XLS!S21*(('YEAR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3.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4">X21+AA21</f>
        <v>0</v>
      </c>
      <c r="J22" s="135">
        <f t="shared" si="4"/>
        <v>0</v>
      </c>
      <c r="K22" s="135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YEAR2.XLS!S22*(('YEAR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t="s">
        <v>249</v>
      </c>
      <c r="AK22" t="s">
        <v>252</v>
      </c>
      <c r="AL22" s="1" t="s">
        <v>5</v>
      </c>
    </row>
    <row r="23" spans="2:49" ht="11.2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4"/>
        <v>0</v>
      </c>
      <c r="J23" s="135">
        <f t="shared" si="4"/>
        <v>0</v>
      </c>
      <c r="K23" s="135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YEAR2.XLS!S23*(('YEAR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4" t="s">
        <v>248</v>
      </c>
      <c r="AH23" s="146"/>
      <c r="AI23" s="145" t="s">
        <v>250</v>
      </c>
      <c r="AK23" s="146">
        <f>AE23+AH23</f>
        <v>0</v>
      </c>
    </row>
    <row r="24" spans="2:49" ht="11.25" customHeight="1" x14ac:dyDescent="0.2">
      <c r="B24" s="1"/>
      <c r="C24" s="20" t="s">
        <v>77</v>
      </c>
      <c r="D24" s="117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YEAR2.XLS!S24*(('YEAR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4"/>
      <c r="AH24" s="144"/>
      <c r="AI24" t="s">
        <v>251</v>
      </c>
      <c r="AK24" s="144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YEAR2.XLS!S25*(('YEAR 1'!$S$8/100)+1)</f>
        <v>0</v>
      </c>
      <c r="T25" s="23"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4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YEAR2.XLS!S26*(('YEAR 1'!$S$8/100)+1)</f>
        <v>0</v>
      </c>
      <c r="T26" s="23"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YEAR2.XLS!S27*(('YEAR 1'!$S$8/100)+1)</f>
        <v>0</v>
      </c>
      <c r="T27" s="23"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15405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6"/>
      <c r="AB37" s="33"/>
      <c r="AC37" s="1"/>
      <c r="AD37" s="1"/>
      <c r="AE37" s="1"/>
    </row>
    <row r="38" spans="2:34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218" t="s">
        <v>205</v>
      </c>
      <c r="AC39" s="218"/>
      <c r="AD39" s="218"/>
      <c r="AE39" s="218"/>
      <c r="AF39" s="166" t="s">
        <v>206</v>
      </c>
      <c r="AG39" s="166"/>
      <c r="AH39" s="166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218"/>
      <c r="AC40" s="218"/>
      <c r="AD40" s="218"/>
      <c r="AE40" s="218"/>
      <c r="AF40" s="166"/>
      <c r="AG40" s="166"/>
      <c r="AH40" s="166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220" t="s">
        <v>101</v>
      </c>
      <c r="Y41" s="220"/>
      <c r="Z41" s="1"/>
      <c r="AA41" s="1"/>
      <c r="AB41" s="218"/>
      <c r="AC41" s="218"/>
      <c r="AD41" s="218"/>
      <c r="AE41" s="218"/>
      <c r="AF41" s="166"/>
      <c r="AG41" s="166"/>
      <c r="AH41" s="166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2"/>
      <c r="W42" s="153"/>
      <c r="X42" s="152">
        <v>0</v>
      </c>
      <c r="Y42" s="153"/>
      <c r="Z42" s="1"/>
      <c r="AA42" s="1"/>
      <c r="AB42" s="219" t="s">
        <v>198</v>
      </c>
      <c r="AC42" s="219"/>
      <c r="AD42" s="219"/>
      <c r="AE42" s="90" t="s">
        <v>101</v>
      </c>
      <c r="AF42" s="219" t="s">
        <v>5</v>
      </c>
      <c r="AG42" s="219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2"/>
      <c r="W43" s="153"/>
      <c r="X43" s="152">
        <v>0</v>
      </c>
      <c r="Y43" s="153"/>
      <c r="Z43" s="1"/>
      <c r="AA43" s="1"/>
      <c r="AB43" s="190"/>
      <c r="AC43" s="190"/>
      <c r="AD43" s="190"/>
      <c r="AE43" s="190">
        <v>0</v>
      </c>
      <c r="AF43" s="192"/>
      <c r="AG43" s="192"/>
      <c r="AH43" s="193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>
        <v>0</v>
      </c>
      <c r="R44" s="1" t="s">
        <v>120</v>
      </c>
      <c r="S44" s="47">
        <f>S40+S41+S42+S43</f>
        <v>0</v>
      </c>
      <c r="T44" s="1"/>
      <c r="U44" s="1"/>
      <c r="V44" s="152"/>
      <c r="W44" s="153"/>
      <c r="X44" s="152">
        <v>0</v>
      </c>
      <c r="Y44" s="153"/>
      <c r="Z44" s="1"/>
      <c r="AA44" s="1"/>
      <c r="AB44" s="190"/>
      <c r="AC44" s="190"/>
      <c r="AD44" s="190"/>
      <c r="AE44" s="190"/>
      <c r="AF44" s="192"/>
      <c r="AG44" s="192"/>
      <c r="AH44" s="193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2"/>
      <c r="W45" s="153"/>
      <c r="X45" s="152">
        <v>0</v>
      </c>
      <c r="Y45" s="153"/>
      <c r="Z45" s="1"/>
      <c r="AA45" s="1"/>
      <c r="AB45" s="190"/>
      <c r="AC45" s="190"/>
      <c r="AD45" s="190"/>
      <c r="AE45" s="190">
        <v>0</v>
      </c>
      <c r="AF45" s="192"/>
      <c r="AG45" s="192"/>
      <c r="AH45" s="193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2"/>
      <c r="W46" s="153"/>
      <c r="X46" s="152">
        <v>0</v>
      </c>
      <c r="Y46" s="153"/>
      <c r="AB46" s="190"/>
      <c r="AC46" s="190"/>
      <c r="AD46" s="190"/>
      <c r="AE46" s="190"/>
      <c r="AF46" s="192"/>
      <c r="AG46" s="192"/>
      <c r="AH46" s="193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2"/>
      <c r="W47" s="153"/>
      <c r="X47" s="152">
        <v>0</v>
      </c>
      <c r="Y47" s="153"/>
      <c r="Z47" s="1"/>
      <c r="AA47" s="1"/>
      <c r="AB47" s="190"/>
      <c r="AC47" s="190"/>
      <c r="AD47" s="190"/>
      <c r="AE47" s="190"/>
      <c r="AF47" s="192"/>
      <c r="AG47" s="192"/>
      <c r="AH47" s="193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2"/>
      <c r="W48" s="153"/>
      <c r="X48" s="152">
        <v>0</v>
      </c>
      <c r="Y48" s="153"/>
      <c r="Z48" s="1"/>
      <c r="AA48" s="1"/>
      <c r="AB48" s="190"/>
      <c r="AC48" s="190"/>
      <c r="AD48" s="190"/>
      <c r="AE48" s="190"/>
      <c r="AF48" s="192"/>
      <c r="AG48" s="192"/>
      <c r="AH48" s="193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90"/>
      <c r="AC49" s="190"/>
      <c r="AD49" s="190"/>
      <c r="AE49" s="190"/>
      <c r="AF49" s="192"/>
      <c r="AG49" s="192"/>
      <c r="AH49" s="193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90"/>
      <c r="AC50" s="190"/>
      <c r="AD50" s="190"/>
      <c r="AE50" s="190"/>
      <c r="AF50" s="192"/>
      <c r="AG50" s="192"/>
      <c r="AH50" s="193"/>
    </row>
    <row r="51" spans="2:34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54" t="str">
        <f>AB61 &amp; AA61 &amp; AB62 &amp; AA61 &amp; AB63 &amp; AA61 &amp; AB64 &amp; AA61 &amp; AF61 &amp; AA61 &amp;AF62 &amp;AA61&amp;AF63 &amp;AA61&amp;AF64</f>
        <v xml:space="preserve">                      </v>
      </c>
      <c r="W51" s="155"/>
      <c r="X51" s="155"/>
      <c r="Y51" s="155"/>
      <c r="Z51" s="155"/>
      <c r="AA51" s="156"/>
      <c r="AB51" s="190"/>
      <c r="AC51" s="190"/>
      <c r="AD51" s="190"/>
      <c r="AE51" s="190"/>
      <c r="AF51" s="192"/>
      <c r="AG51" s="192"/>
      <c r="AH51" s="193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90"/>
      <c r="AC52" s="190"/>
      <c r="AD52" s="190"/>
      <c r="AE52" s="190"/>
      <c r="AF52" s="192"/>
      <c r="AG52" s="192"/>
      <c r="AH52" s="193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204" t="s">
        <v>195</v>
      </c>
      <c r="AC53" s="212"/>
      <c r="AD53" s="205"/>
      <c r="AE53" s="203">
        <f>SUM(AE43:AE52)</f>
        <v>0</v>
      </c>
      <c r="AF53" s="204" t="s">
        <v>196</v>
      </c>
      <c r="AG53" s="205"/>
      <c r="AH53" s="19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206"/>
      <c r="AC54" s="213"/>
      <c r="AD54" s="207"/>
      <c r="AE54" s="203"/>
      <c r="AF54" s="206"/>
      <c r="AG54" s="207"/>
      <c r="AH54" s="191"/>
    </row>
    <row r="55" spans="2:34" ht="13.5" customHeight="1" x14ac:dyDescent="0.2">
      <c r="B55" s="1"/>
      <c r="C55" s="4"/>
      <c r="D55" s="4"/>
      <c r="E55" s="4"/>
      <c r="F55" s="50">
        <f>S4</f>
        <v>26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97" t="s">
        <v>197</v>
      </c>
      <c r="AC55" s="197"/>
      <c r="AD55" s="197"/>
      <c r="AE55" s="197"/>
      <c r="AF55" s="199">
        <f>AE53+AH53</f>
        <v>0</v>
      </c>
      <c r="AG55" s="200"/>
      <c r="AH55" s="90" t="s">
        <v>5</v>
      </c>
    </row>
    <row r="56" spans="2:34" ht="12" customHeight="1" x14ac:dyDescent="0.2">
      <c r="B56" s="1"/>
      <c r="C56" s="4" t="s">
        <v>221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((S55*S4)/100)</f>
        <v>0</v>
      </c>
      <c r="T56" s="1"/>
      <c r="U56" s="1"/>
      <c r="V56" s="1"/>
      <c r="W56" s="1"/>
      <c r="X56" s="1"/>
      <c r="Y56" s="1"/>
      <c r="Z56" s="1"/>
      <c r="AA56" s="1"/>
      <c r="AB56" s="198"/>
      <c r="AC56" s="198"/>
      <c r="AD56" s="198"/>
      <c r="AE56" s="198"/>
      <c r="AF56" s="201"/>
      <c r="AG56" s="202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57" t="s">
        <v>199</v>
      </c>
      <c r="AC58" s="158"/>
      <c r="AD58" s="159"/>
      <c r="AF58" s="157" t="s">
        <v>200</v>
      </c>
      <c r="AG58" s="159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15405</v>
      </c>
      <c r="X59" s="1"/>
      <c r="Y59" s="1"/>
      <c r="Z59" s="1"/>
      <c r="AA59" s="1"/>
      <c r="AB59" s="160"/>
      <c r="AC59" s="161"/>
      <c r="AD59" s="162"/>
      <c r="AF59" s="160"/>
      <c r="AG59" s="162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189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63"/>
      <c r="AC60" s="164"/>
      <c r="AD60" s="165"/>
      <c r="AE60" s="92" t="s">
        <v>101</v>
      </c>
      <c r="AF60" s="163"/>
      <c r="AG60" s="165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2" t="s">
        <v>5</v>
      </c>
      <c r="AC61" s="185"/>
      <c r="AD61" s="153"/>
      <c r="AE61" s="93">
        <v>0</v>
      </c>
      <c r="AF61" s="184" t="s">
        <v>5</v>
      </c>
      <c r="AG61" s="184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2" t="s">
        <v>5</v>
      </c>
      <c r="AC62" s="185"/>
      <c r="AD62" s="153"/>
      <c r="AE62" s="93"/>
      <c r="AF62" s="184" t="s">
        <v>5</v>
      </c>
      <c r="AG62" s="184"/>
      <c r="AH62" s="94"/>
    </row>
    <row r="63" spans="2:34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4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2" t="s">
        <v>5</v>
      </c>
      <c r="AC63" s="185"/>
      <c r="AD63" s="153"/>
      <c r="AE63" s="93"/>
      <c r="AF63" s="184" t="s">
        <v>5</v>
      </c>
      <c r="AG63" s="184"/>
      <c r="AH63" s="94"/>
    </row>
    <row r="64" spans="2:34" ht="17.2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2" t="s">
        <v>5</v>
      </c>
      <c r="AC64" s="185"/>
      <c r="AD64" s="153"/>
      <c r="AE64" s="93"/>
      <c r="AF64" s="184" t="s">
        <v>5</v>
      </c>
      <c r="AG64" s="184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222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8" t="s">
        <v>201</v>
      </c>
      <c r="AC65" s="169"/>
      <c r="AD65" s="170"/>
      <c r="AE65" s="187">
        <f>SUM(AE61:AE64)</f>
        <v>0</v>
      </c>
      <c r="AH65" s="194">
        <f>SUM(AH61:AH64)</f>
        <v>0</v>
      </c>
    </row>
    <row r="66" spans="2:34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71"/>
      <c r="AC66" s="172"/>
      <c r="AD66" s="173"/>
      <c r="AE66" s="188"/>
      <c r="AH66" s="195"/>
    </row>
    <row r="67" spans="2:34" ht="10.7" customHeight="1" x14ac:dyDescent="0.2">
      <c r="B67" s="1"/>
      <c r="C67" s="1"/>
      <c r="D67" s="1"/>
      <c r="E67" s="1"/>
      <c r="F67" s="1"/>
      <c r="G67" s="1"/>
      <c r="H67" s="41" t="s">
        <v>167</v>
      </c>
      <c r="I67" s="1"/>
      <c r="J67" s="1"/>
      <c r="K67" s="1"/>
      <c r="L67" s="150">
        <f>S55</f>
        <v>0</v>
      </c>
      <c r="M67" s="15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74"/>
      <c r="AC67" s="175"/>
      <c r="AD67" s="176"/>
      <c r="AE67" s="189"/>
      <c r="AH67" s="196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78">
        <f>AE65+AH65</f>
        <v>0</v>
      </c>
      <c r="AG68" s="179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77" t="s">
        <v>202</v>
      </c>
      <c r="AC69" s="177"/>
      <c r="AD69" s="177"/>
      <c r="AE69" s="177"/>
      <c r="AF69" s="180"/>
      <c r="AG69" s="181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77"/>
      <c r="AC70" s="177"/>
      <c r="AD70" s="177"/>
      <c r="AE70" s="177"/>
      <c r="AF70" s="182"/>
      <c r="AG70" s="183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7"/>
      <c r="AC71" s="177"/>
      <c r="AD71" s="177"/>
      <c r="AE71" s="177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7">
    <mergeCell ref="J6:K6"/>
    <mergeCell ref="V51:AA51"/>
    <mergeCell ref="AB51:AD52"/>
    <mergeCell ref="AB47:AD48"/>
    <mergeCell ref="AB43:AD44"/>
    <mergeCell ref="X45:Y45"/>
    <mergeCell ref="V42:W42"/>
    <mergeCell ref="X42:Y42"/>
    <mergeCell ref="V48:W48"/>
    <mergeCell ref="X48:Y48"/>
    <mergeCell ref="X7:Y7"/>
    <mergeCell ref="AA7:AB7"/>
    <mergeCell ref="AB39:AE41"/>
    <mergeCell ref="AB49:AD50"/>
    <mergeCell ref="AE49:AE50"/>
    <mergeCell ref="L8:M8"/>
    <mergeCell ref="AH53:AH54"/>
    <mergeCell ref="AE51:AE52"/>
    <mergeCell ref="AF51:AG52"/>
    <mergeCell ref="AF68:AG70"/>
    <mergeCell ref="AB69:AE71"/>
    <mergeCell ref="AB63:AD63"/>
    <mergeCell ref="AF63:AG63"/>
    <mergeCell ref="AB64:AD64"/>
    <mergeCell ref="AF64:AG64"/>
    <mergeCell ref="AB65:AD67"/>
    <mergeCell ref="AE65:AE67"/>
    <mergeCell ref="AB55:AE56"/>
    <mergeCell ref="AF55:AG56"/>
    <mergeCell ref="AF58:AG60"/>
    <mergeCell ref="AH65:AH67"/>
    <mergeCell ref="AB61:AD61"/>
    <mergeCell ref="AH49:AH50"/>
    <mergeCell ref="AH51:AH52"/>
    <mergeCell ref="V43:W43"/>
    <mergeCell ref="X43:Y43"/>
    <mergeCell ref="AE43:AE44"/>
    <mergeCell ref="AB45:AD46"/>
    <mergeCell ref="AF43:AG44"/>
    <mergeCell ref="AE47:AE48"/>
    <mergeCell ref="AH43:AH44"/>
    <mergeCell ref="AH47:AH48"/>
    <mergeCell ref="AE45:AE46"/>
    <mergeCell ref="AF45:AG46"/>
    <mergeCell ref="AH45:AH46"/>
    <mergeCell ref="L67:M67"/>
    <mergeCell ref="AF47:AG48"/>
    <mergeCell ref="AB53:AD54"/>
    <mergeCell ref="AE53:AE54"/>
    <mergeCell ref="AF53:AG54"/>
    <mergeCell ref="AB58:AD60"/>
    <mergeCell ref="AF49:AG50"/>
    <mergeCell ref="AF61:AG61"/>
    <mergeCell ref="AB62:AD62"/>
    <mergeCell ref="AF62:AG62"/>
    <mergeCell ref="AG23:AG25"/>
    <mergeCell ref="X41:Y41"/>
    <mergeCell ref="V46:W46"/>
    <mergeCell ref="X46:Y46"/>
    <mergeCell ref="V47:W47"/>
    <mergeCell ref="X47:Y47"/>
    <mergeCell ref="V44:W44"/>
    <mergeCell ref="X44:Y44"/>
    <mergeCell ref="V45:W45"/>
    <mergeCell ref="AF39:AH41"/>
    <mergeCell ref="AB42:AD42"/>
    <mergeCell ref="AF42:AG42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86"/>
  <sheetViews>
    <sheetView showGridLines="0" showZeros="0" topLeftCell="A4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28515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42578125" customWidth="1"/>
    <col min="22" max="22" width="11.42578125" customWidth="1"/>
    <col min="23" max="23" width="11.7109375" customWidth="1"/>
    <col min="24" max="29" width="4.85546875" customWidth="1"/>
    <col min="30" max="30" width="8.28515625" customWidth="1"/>
    <col min="33" max="33" width="8.140625" customWidth="1"/>
    <col min="34" max="34" width="17.140625" customWidth="1"/>
    <col min="35" max="35" width="7.5703125" customWidth="1"/>
    <col min="36" max="36" width="3" customWidth="1"/>
    <col min="37" max="37" width="8.85546875" customWidth="1"/>
    <col min="38" max="39" width="9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240</v>
      </c>
      <c r="S4" s="125">
        <f>YEAR3.XLS!S4</f>
        <v>26</v>
      </c>
      <c r="T4" s="123"/>
      <c r="U4" s="123" t="s">
        <v>168</v>
      </c>
      <c r="V4" s="123"/>
      <c r="W4" s="123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0.7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4</v>
      </c>
      <c r="J6" s="208">
        <f>X7</f>
        <v>44652</v>
      </c>
      <c r="K6" s="209"/>
      <c r="L6" s="99">
        <f>AA7</f>
        <v>44834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230</v>
      </c>
      <c r="X7" s="223">
        <f>DATE(YEAR(YEAR3.XLS!X7:Y7)+1,MONTH(YEAR3.XLS!X7:Y7),DAY(YEAR3.XLS!X7:Y7))</f>
        <v>44652</v>
      </c>
      <c r="Y7" s="223"/>
      <c r="Z7" s="118" t="s">
        <v>227</v>
      </c>
      <c r="AA7" s="223">
        <f>DATE(YEAR(YEAR3.XLS!AA7:AB7)+1,MONTH(YEAR3.XLS!AA7:AB7),DAY(YEAR3.XLS!AA7:AB7))</f>
        <v>44834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'YEAR 1'!T3</f>
        <v>19-xxxx</v>
      </c>
      <c r="M8" s="222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15405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YEAR3.XLS!$R$10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YEAR3.XLS!$R$14</f>
        <v>NSF award PI Name</v>
      </c>
      <c r="S14" s="24">
        <f>YEAR3.XLS!S14*(('YEAR 1'!$S$8/100)+1)</f>
        <v>0</v>
      </c>
      <c r="T14" s="23">
        <f>YEAR3.XLS!$T$14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YEAR3.XLS!$AH$14</f>
        <v>0</v>
      </c>
      <c r="AI14" s="24">
        <f>YEAR3.XLS!AI14*(('YEAR 1'!$S$8/100)+1)</f>
        <v>0</v>
      </c>
      <c r="AJ14" s="23">
        <f>YEAR3.XLS!$AJ$14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YEAR3.XLS!$R$15</f>
        <v>0</v>
      </c>
      <c r="S15" s="24">
        <f>YEAR3.XLS!S15*(('YEAR 1'!$S$8/100)+1)</f>
        <v>0</v>
      </c>
      <c r="T15" s="23">
        <f>YEAR3.XLS!$T$15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YEAR3.XLS!$AH$15</f>
        <v>0</v>
      </c>
      <c r="AI15" s="24">
        <f>YEAR3.XLS!AI15*(('YEAR 1'!$S$8/100)+1)</f>
        <v>0</v>
      </c>
      <c r="AJ15" s="23">
        <f>YEAR3.XLS!$AJ$15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YEAR3.XLS!$R$16</f>
        <v>0</v>
      </c>
      <c r="S16" s="24">
        <f>YEAR3.XLS!S16*(('YEAR 1'!$S$8/100)+1)</f>
        <v>0</v>
      </c>
      <c r="T16" s="23">
        <f>YEAR3.XLS!$T$16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YEAR3.XLS!$AH$16</f>
        <v>0</v>
      </c>
      <c r="AI16" s="24">
        <f>YEAR3.XLS!AI16*(('YEAR 1'!$S$8/100)+1)</f>
        <v>0</v>
      </c>
      <c r="AJ16" s="23">
        <f>YEAR3.XLS!$AJ$16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YEAR3.XLS!$R$17</f>
        <v>0</v>
      </c>
      <c r="S17" s="24">
        <f>YEAR3.XLS!S17*(('YEAR 1'!$S$8/100)+1)</f>
        <v>0</v>
      </c>
      <c r="T17" s="23">
        <f>YEAR3.XLS!$T$17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YEAR3.XLS!$AH$17</f>
        <v>0</v>
      </c>
      <c r="AI17" s="24">
        <f>YEAR3.XLS!AI17*(('YEAR 1'!$S$8/100)+1)</f>
        <v>0</v>
      </c>
      <c r="AJ17" s="23">
        <f>YEAR3.XLS!$AJ$17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YEAR3.XLS!$R$18</f>
        <v>0</v>
      </c>
      <c r="S18" s="24">
        <f>YEAR3.XLS!S18*(('YEAR 1'!$S$8/100)+1)</f>
        <v>0</v>
      </c>
      <c r="T18" s="23">
        <f>YEAR3.XLS!$T$18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YEAR3.XLS!$AH$18</f>
        <v>0</v>
      </c>
      <c r="AI18" s="24">
        <f>YEAR3.XLS!AI18*(('YEAR 1'!$S$8/100)+1)</f>
        <v>0</v>
      </c>
      <c r="AJ18" s="23">
        <f>YEAR3.XLS!$AJ$18</f>
        <v>9</v>
      </c>
      <c r="AK18" s="25">
        <v>0.316</v>
      </c>
      <c r="AL18" s="27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YEAR3.XLS!S21*(('YEAR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1.2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4">X21+AA21</f>
        <v>0</v>
      </c>
      <c r="J22" s="135">
        <f t="shared" si="4"/>
        <v>0</v>
      </c>
      <c r="K22" s="135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YEAR3.XLS!S22*(('YEAR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s="145" t="s">
        <v>249</v>
      </c>
      <c r="AK22" s="145" t="s">
        <v>253</v>
      </c>
      <c r="AL22" s="1" t="s">
        <v>5</v>
      </c>
    </row>
    <row r="23" spans="2:49" ht="11.2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4"/>
        <v>0</v>
      </c>
      <c r="J23" s="135">
        <f t="shared" si="4"/>
        <v>0</v>
      </c>
      <c r="K23" s="135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YEAR3.XLS!S23*(('YEAR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147">
        <f t="shared" si="5"/>
        <v>0</v>
      </c>
      <c r="AE23" s="148">
        <f>(AC23*W23)*U23+(Z23*V23)*U23+(X23*V23)*AF23+(AA23*W23)*AF23</f>
        <v>0</v>
      </c>
      <c r="AF23" s="139">
        <v>1.2999999999999999E-3</v>
      </c>
      <c r="AG23" s="224" t="s">
        <v>248</v>
      </c>
      <c r="AH23" s="146"/>
      <c r="AI23" s="145" t="s">
        <v>250</v>
      </c>
      <c r="AK23" s="149">
        <f>AE23+AH23</f>
        <v>0</v>
      </c>
      <c r="AT23" t="s">
        <v>5</v>
      </c>
      <c r="AU23" t="s">
        <v>5</v>
      </c>
    </row>
    <row r="24" spans="2:49" ht="11.25" customHeight="1" x14ac:dyDescent="0.2">
      <c r="B24" s="1"/>
      <c r="C24" s="20" t="s">
        <v>77</v>
      </c>
      <c r="D24" s="116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YEAR3.XLS!S24*(('YEAR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4"/>
      <c r="AH24" s="144"/>
      <c r="AI24" t="s">
        <v>251</v>
      </c>
      <c r="AK24" s="149">
        <f>AE24+AH24</f>
        <v>0</v>
      </c>
      <c r="AT24" s="31" t="s">
        <v>5</v>
      </c>
      <c r="AU24" s="31" t="s">
        <v>5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YEAR3.XLS!S25*(('YEAR 1'!$S$8/100)+1)</f>
        <v>0</v>
      </c>
      <c r="T25" s="23">
        <f>YEAR3.XLS!$T$25</f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4"/>
      <c r="AT25" s="31">
        <f>AL25*AN25+AL25*AO25+AL25*AP25+AM25*AQ25+AM25*AR25+AM25*AS25</f>
        <v>0</v>
      </c>
      <c r="AU25" s="31" t="s">
        <v>5</v>
      </c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YEAR3.XLS!S26*(('YEAR 1'!$S$8/100)+1)</f>
        <v>0</v>
      </c>
      <c r="T26" s="23">
        <f>YEAR3.XLS!$T$26</f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YEAR3.XLS!S27*(('YEAR 1'!$S$8/100)+1)</f>
        <v>0</v>
      </c>
      <c r="T27" s="23">
        <f>YEAR3.XLS!$T$27</f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15405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5"/>
      <c r="AB37" s="46"/>
      <c r="AC37" s="1"/>
      <c r="AD37" s="1"/>
      <c r="AE37" s="1"/>
    </row>
    <row r="38" spans="2:34" ht="0.7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218" t="s">
        <v>205</v>
      </c>
      <c r="AC39" s="218"/>
      <c r="AD39" s="218"/>
      <c r="AE39" s="218"/>
      <c r="AF39" s="166" t="s">
        <v>206</v>
      </c>
      <c r="AG39" s="166"/>
      <c r="AH39" s="166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218"/>
      <c r="AC40" s="218"/>
      <c r="AD40" s="218"/>
      <c r="AE40" s="218"/>
      <c r="AF40" s="166"/>
      <c r="AG40" s="166"/>
      <c r="AH40" s="166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220" t="s">
        <v>101</v>
      </c>
      <c r="Y41" s="220"/>
      <c r="Z41" s="1"/>
      <c r="AA41" s="1"/>
      <c r="AB41" s="218"/>
      <c r="AC41" s="218"/>
      <c r="AD41" s="218"/>
      <c r="AE41" s="218"/>
      <c r="AF41" s="166"/>
      <c r="AG41" s="166"/>
      <c r="AH41" s="166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2"/>
      <c r="W42" s="153"/>
      <c r="X42" s="152">
        <v>0</v>
      </c>
      <c r="Y42" s="153"/>
      <c r="Z42" s="1"/>
      <c r="AA42" s="1"/>
      <c r="AB42" s="219" t="s">
        <v>198</v>
      </c>
      <c r="AC42" s="219"/>
      <c r="AD42" s="219"/>
      <c r="AE42" s="90" t="s">
        <v>101</v>
      </c>
      <c r="AF42" s="219" t="s">
        <v>5</v>
      </c>
      <c r="AG42" s="219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2"/>
      <c r="W43" s="153"/>
      <c r="X43" s="152">
        <v>0</v>
      </c>
      <c r="Y43" s="153"/>
      <c r="Z43" s="1"/>
      <c r="AA43" s="1"/>
      <c r="AB43" s="190"/>
      <c r="AC43" s="190"/>
      <c r="AD43" s="190"/>
      <c r="AE43" s="190">
        <v>0</v>
      </c>
      <c r="AF43" s="192"/>
      <c r="AG43" s="192"/>
      <c r="AH43" s="193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2"/>
      <c r="W44" s="153"/>
      <c r="X44" s="152">
        <v>0</v>
      </c>
      <c r="Y44" s="153"/>
      <c r="Z44" s="1"/>
      <c r="AA44" s="1"/>
      <c r="AB44" s="190"/>
      <c r="AC44" s="190"/>
      <c r="AD44" s="190"/>
      <c r="AE44" s="190"/>
      <c r="AF44" s="192"/>
      <c r="AG44" s="192"/>
      <c r="AH44" s="193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2"/>
      <c r="W45" s="153"/>
      <c r="X45" s="152">
        <v>0</v>
      </c>
      <c r="Y45" s="153"/>
      <c r="Z45" s="1"/>
      <c r="AA45" s="1"/>
      <c r="AB45" s="190"/>
      <c r="AC45" s="190"/>
      <c r="AD45" s="190"/>
      <c r="AE45" s="190">
        <v>0</v>
      </c>
      <c r="AF45" s="192"/>
      <c r="AG45" s="192"/>
      <c r="AH45" s="193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2"/>
      <c r="W46" s="153"/>
      <c r="X46" s="152">
        <v>0</v>
      </c>
      <c r="Y46" s="153"/>
      <c r="AB46" s="190"/>
      <c r="AC46" s="190"/>
      <c r="AD46" s="190"/>
      <c r="AE46" s="190"/>
      <c r="AF46" s="192"/>
      <c r="AG46" s="192"/>
      <c r="AH46" s="193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2"/>
      <c r="W47" s="153"/>
      <c r="X47" s="152">
        <v>0</v>
      </c>
      <c r="Y47" s="153"/>
      <c r="Z47" s="1"/>
      <c r="AA47" s="1"/>
      <c r="AB47" s="190"/>
      <c r="AC47" s="190"/>
      <c r="AD47" s="190"/>
      <c r="AE47" s="190"/>
      <c r="AF47" s="192"/>
      <c r="AG47" s="192"/>
      <c r="AH47" s="193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2"/>
      <c r="W48" s="153"/>
      <c r="X48" s="152">
        <v>0</v>
      </c>
      <c r="Y48" s="153"/>
      <c r="Z48" s="1"/>
      <c r="AA48" s="1"/>
      <c r="AB48" s="190"/>
      <c r="AC48" s="190"/>
      <c r="AD48" s="190"/>
      <c r="AE48" s="190"/>
      <c r="AF48" s="192"/>
      <c r="AG48" s="192"/>
      <c r="AH48" s="193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35"/>
      <c r="AB49" s="190"/>
      <c r="AC49" s="190"/>
      <c r="AD49" s="190"/>
      <c r="AE49" s="190"/>
      <c r="AF49" s="192"/>
      <c r="AG49" s="192"/>
      <c r="AH49" s="193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90"/>
      <c r="AC50" s="190"/>
      <c r="AD50" s="190"/>
      <c r="AE50" s="190"/>
      <c r="AF50" s="192"/>
      <c r="AG50" s="192"/>
      <c r="AH50" s="193"/>
    </row>
    <row r="51" spans="2:34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0"/>
      <c r="W51" s="11"/>
      <c r="X51" s="11"/>
      <c r="Y51" s="11"/>
      <c r="Z51" s="11"/>
      <c r="AA51" s="48"/>
      <c r="AB51" s="190"/>
      <c r="AC51" s="190"/>
      <c r="AD51" s="190"/>
      <c r="AE51" s="190"/>
      <c r="AF51" s="192"/>
      <c r="AG51" s="192"/>
      <c r="AH51" s="193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90"/>
      <c r="AC52" s="190"/>
      <c r="AD52" s="190"/>
      <c r="AE52" s="190"/>
      <c r="AF52" s="192"/>
      <c r="AG52" s="192"/>
      <c r="AH52" s="193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204" t="s">
        <v>195</v>
      </c>
      <c r="AC53" s="212"/>
      <c r="AD53" s="205"/>
      <c r="AE53" s="203">
        <f>SUM(AE43:AE52)</f>
        <v>0</v>
      </c>
      <c r="AF53" s="204" t="s">
        <v>196</v>
      </c>
      <c r="AG53" s="205"/>
      <c r="AH53" s="19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206"/>
      <c r="AC54" s="213"/>
      <c r="AD54" s="207"/>
      <c r="AE54" s="203"/>
      <c r="AF54" s="206"/>
      <c r="AG54" s="207"/>
      <c r="AH54" s="191"/>
    </row>
    <row r="55" spans="2:34" ht="13.5" customHeight="1" x14ac:dyDescent="0.2">
      <c r="B55" s="1"/>
      <c r="C55" s="4"/>
      <c r="D55" s="4"/>
      <c r="E55" s="4"/>
      <c r="F55" s="50">
        <f>S4</f>
        <v>26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97" t="s">
        <v>197</v>
      </c>
      <c r="AC55" s="197"/>
      <c r="AD55" s="197"/>
      <c r="AE55" s="197"/>
      <c r="AF55" s="199">
        <f>AE53+AH53</f>
        <v>0</v>
      </c>
      <c r="AG55" s="200"/>
      <c r="AH55" s="90" t="s">
        <v>5</v>
      </c>
    </row>
    <row r="56" spans="2:34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98"/>
      <c r="AC56" s="198"/>
      <c r="AD56" s="198"/>
      <c r="AE56" s="198"/>
      <c r="AF56" s="201"/>
      <c r="AG56" s="202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57" t="s">
        <v>199</v>
      </c>
      <c r="AC58" s="158"/>
      <c r="AD58" s="159"/>
      <c r="AF58" s="157" t="s">
        <v>200</v>
      </c>
      <c r="AG58" s="159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15405</v>
      </c>
      <c r="X59" s="1"/>
      <c r="Y59" s="1"/>
      <c r="Z59" s="1"/>
      <c r="AA59" s="1"/>
      <c r="AB59" s="160"/>
      <c r="AC59" s="161"/>
      <c r="AD59" s="162"/>
      <c r="AF59" s="160"/>
      <c r="AG59" s="162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190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 t="s">
        <v>214</v>
      </c>
      <c r="Z60" s="1"/>
      <c r="AA60" s="1"/>
      <c r="AB60" s="163"/>
      <c r="AC60" s="164"/>
      <c r="AD60" s="165"/>
      <c r="AE60" s="92" t="s">
        <v>101</v>
      </c>
      <c r="AF60" s="163"/>
      <c r="AG60" s="165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/>
      <c r="AB61" s="152" t="s">
        <v>5</v>
      </c>
      <c r="AC61" s="185"/>
      <c r="AD61" s="153"/>
      <c r="AE61" s="93">
        <v>0</v>
      </c>
      <c r="AF61" s="184" t="s">
        <v>5</v>
      </c>
      <c r="AG61" s="184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2" t="s">
        <v>5</v>
      </c>
      <c r="AC62" s="185"/>
      <c r="AD62" s="153"/>
      <c r="AE62" s="93"/>
      <c r="AF62" s="184" t="s">
        <v>5</v>
      </c>
      <c r="AG62" s="184"/>
      <c r="AH62" s="94"/>
    </row>
    <row r="63" spans="2:34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2" t="s">
        <v>5</v>
      </c>
      <c r="AC63" s="185"/>
      <c r="AD63" s="153"/>
      <c r="AE63" s="93"/>
      <c r="AF63" s="184" t="s">
        <v>5</v>
      </c>
      <c r="AG63" s="184"/>
      <c r="AH63" s="94"/>
    </row>
    <row r="64" spans="2:34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2" t="s">
        <v>5</v>
      </c>
      <c r="AC64" s="185"/>
      <c r="AD64" s="153"/>
      <c r="AE64" s="93"/>
      <c r="AF64" s="184" t="s">
        <v>5</v>
      </c>
      <c r="AG64" s="184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213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8" t="s">
        <v>201</v>
      </c>
      <c r="AC65" s="169"/>
      <c r="AD65" s="170"/>
      <c r="AE65" s="187">
        <f>SUM(AE61:AE64)</f>
        <v>0</v>
      </c>
      <c r="AH65" s="194">
        <f>SUM(AH61:AH64)</f>
        <v>0</v>
      </c>
    </row>
    <row r="66" spans="2:34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71"/>
      <c r="AC66" s="172"/>
      <c r="AD66" s="173"/>
      <c r="AE66" s="188"/>
      <c r="AH66" s="195"/>
    </row>
    <row r="67" spans="2:34" ht="10.7" customHeight="1" x14ac:dyDescent="0.2">
      <c r="B67" s="1"/>
      <c r="C67" s="1"/>
      <c r="D67" s="1"/>
      <c r="E67" s="1"/>
      <c r="F67" s="1"/>
      <c r="G67" s="1"/>
      <c r="H67" s="41" t="s">
        <v>169</v>
      </c>
      <c r="I67" s="1"/>
      <c r="J67" s="1"/>
      <c r="K67" s="1"/>
      <c r="L67" s="150">
        <f>S55</f>
        <v>0</v>
      </c>
      <c r="M67" s="15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74"/>
      <c r="AC67" s="175"/>
      <c r="AD67" s="176"/>
      <c r="AE67" s="189"/>
      <c r="AH67" s="196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78">
        <f>AE65+AH65</f>
        <v>0</v>
      </c>
      <c r="AG68" s="179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77" t="s">
        <v>202</v>
      </c>
      <c r="AC69" s="177"/>
      <c r="AD69" s="177"/>
      <c r="AE69" s="177"/>
      <c r="AF69" s="180"/>
      <c r="AG69" s="181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77"/>
      <c r="AC70" s="177"/>
      <c r="AD70" s="177"/>
      <c r="AE70" s="177"/>
      <c r="AF70" s="182"/>
      <c r="AG70" s="183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7"/>
      <c r="AC71" s="177"/>
      <c r="AD71" s="177"/>
      <c r="AE71" s="177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6">
    <mergeCell ref="X7:Y7"/>
    <mergeCell ref="AA7:AB7"/>
    <mergeCell ref="J6:K6"/>
    <mergeCell ref="AB65:AD67"/>
    <mergeCell ref="AB63:AD63"/>
    <mergeCell ref="AB55:AE56"/>
    <mergeCell ref="AB49:AD50"/>
    <mergeCell ref="AE49:AE50"/>
    <mergeCell ref="AB45:AD46"/>
    <mergeCell ref="AE45:AE46"/>
    <mergeCell ref="AE65:AE67"/>
    <mergeCell ref="AE43:AE44"/>
    <mergeCell ref="V44:W44"/>
    <mergeCell ref="V45:W45"/>
    <mergeCell ref="X45:Y45"/>
    <mergeCell ref="V42:W42"/>
    <mergeCell ref="AH47:AH48"/>
    <mergeCell ref="AH51:AH52"/>
    <mergeCell ref="AH65:AH67"/>
    <mergeCell ref="AF68:AG70"/>
    <mergeCell ref="AB69:AE71"/>
    <mergeCell ref="AF63:AG63"/>
    <mergeCell ref="AB64:AD64"/>
    <mergeCell ref="AF64:AG64"/>
    <mergeCell ref="AG23:AG25"/>
    <mergeCell ref="X41:Y41"/>
    <mergeCell ref="AH45:AH46"/>
    <mergeCell ref="AB43:AD44"/>
    <mergeCell ref="AB53:AD54"/>
    <mergeCell ref="AE53:AE54"/>
    <mergeCell ref="AF53:AG54"/>
    <mergeCell ref="AH53:AH54"/>
    <mergeCell ref="AB51:AD52"/>
    <mergeCell ref="AE51:AE52"/>
    <mergeCell ref="AF51:AG52"/>
    <mergeCell ref="AF49:AG50"/>
    <mergeCell ref="AH49:AH50"/>
    <mergeCell ref="AB47:AD48"/>
    <mergeCell ref="AE47:AE48"/>
    <mergeCell ref="AF47:AG48"/>
    <mergeCell ref="AF43:AG44"/>
    <mergeCell ref="AH43:AH44"/>
    <mergeCell ref="AB39:AE41"/>
    <mergeCell ref="AF39:AH41"/>
    <mergeCell ref="AB42:AD42"/>
    <mergeCell ref="AF42:AG42"/>
    <mergeCell ref="X42:Y42"/>
    <mergeCell ref="V43:W43"/>
    <mergeCell ref="X43:Y43"/>
    <mergeCell ref="X44:Y44"/>
    <mergeCell ref="L8:M8"/>
    <mergeCell ref="AF45:AG46"/>
    <mergeCell ref="AB61:AD61"/>
    <mergeCell ref="AF61:AG61"/>
    <mergeCell ref="L67:M67"/>
    <mergeCell ref="V48:W48"/>
    <mergeCell ref="X48:Y48"/>
    <mergeCell ref="AB62:AD62"/>
    <mergeCell ref="AF62:AG62"/>
    <mergeCell ref="AF55:AG56"/>
    <mergeCell ref="AB58:AD60"/>
    <mergeCell ref="AF58:AG60"/>
    <mergeCell ref="V46:W46"/>
    <mergeCell ref="X46:Y46"/>
    <mergeCell ref="V47:W47"/>
    <mergeCell ref="X47:Y47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W86"/>
  <sheetViews>
    <sheetView showGridLines="0" showZeros="0" topLeftCell="L7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28515625" customWidth="1"/>
    <col min="7" max="7" width="14.7109375" customWidth="1"/>
    <col min="8" max="8" width="12.42578125" customWidth="1"/>
    <col min="9" max="9" width="6.140625" customWidth="1"/>
    <col min="10" max="10" width="5.5703125" customWidth="1"/>
    <col min="11" max="11" width="7" customWidth="1"/>
    <col min="12" max="12" width="10.7109375" customWidth="1"/>
    <col min="13" max="13" width="10.42578125" customWidth="1"/>
    <col min="14" max="14" width="0.5703125" customWidth="1"/>
    <col min="15" max="15" width="8.140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5703125" customWidth="1"/>
    <col min="22" max="22" width="11.28515625" customWidth="1"/>
    <col min="23" max="23" width="10.85546875" customWidth="1"/>
    <col min="24" max="29" width="4.85546875" customWidth="1"/>
    <col min="30" max="30" width="8.28515625" customWidth="1"/>
    <col min="33" max="33" width="7.42578125" customWidth="1"/>
    <col min="34" max="34" width="17.140625" customWidth="1"/>
    <col min="35" max="35" width="7.5703125" customWidth="1"/>
    <col min="36" max="36" width="3" customWidth="1"/>
    <col min="37" max="37" width="8.85546875" customWidth="1"/>
    <col min="38" max="38" width="9.7109375" customWidth="1"/>
    <col min="39" max="39" width="9.570312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240</v>
      </c>
      <c r="S4" s="124">
        <f>YEAR4.XLS!S4</f>
        <v>26</v>
      </c>
      <c r="T4" s="123"/>
      <c r="U4" s="123" t="s">
        <v>170</v>
      </c>
      <c r="V4" s="123"/>
      <c r="W4" s="123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1.25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5</v>
      </c>
      <c r="J6" s="208">
        <f>X7</f>
        <v>45017</v>
      </c>
      <c r="K6" s="209"/>
      <c r="L6" s="99">
        <f>AA7</f>
        <v>45199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0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231</v>
      </c>
      <c r="X7" s="223">
        <f>DATE(YEAR(YEAR4.XLS!X7:Y7)+1,MONTH(YEAR4.XLS!X7:Y7),DAY(YEAR4.XLS!X7:Y7))</f>
        <v>45017</v>
      </c>
      <c r="Y7" s="223"/>
      <c r="Z7" s="223"/>
      <c r="AA7" s="223">
        <f>DATE(YEAR(YEAR4.XLS!AA7:AB7)+1,MONTH(YEAR4.XLS!AA7:AB7),DAY(YEAR4.XLS!AA7:AB7))</f>
        <v>45199</v>
      </c>
      <c r="AB7" s="223"/>
      <c r="AC7" s="223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'YEAR 1'!T3</f>
        <v>19-xxxx</v>
      </c>
      <c r="M8" s="222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15405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YEAR4.XLS!$R$10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185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YEAR4.XLS!$R$14</f>
        <v>NSF award PI Name</v>
      </c>
      <c r="S14" s="24">
        <f>YEAR4.XLS!S14*(('YEAR 1'!$S$8/100)+1)</f>
        <v>0</v>
      </c>
      <c r="T14" s="23">
        <f>YEAR4.XLS!$T$14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YEAR4.XLS!$AH$14</f>
        <v>0</v>
      </c>
      <c r="AI14" s="24">
        <f>YEAR4.XLS!AI14*(('YEAR 1'!$S$8/100)+1)</f>
        <v>0</v>
      </c>
      <c r="AJ14" s="23">
        <f>YEAR4.XLS!$AJ$14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YEAR4.XLS!$R$15</f>
        <v>0</v>
      </c>
      <c r="S15" s="24">
        <f>YEAR4.XLS!S15*(('YEAR 1'!$S$8/100)+1)</f>
        <v>0</v>
      </c>
      <c r="T15" s="23">
        <f>YEAR4.XLS!$T$15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YEAR4.XLS!$AH$15</f>
        <v>0</v>
      </c>
      <c r="AI15" s="24">
        <f>YEAR4.XLS!AI15*(('YEAR 1'!$S$8/100)+1)</f>
        <v>0</v>
      </c>
      <c r="AJ15" s="23">
        <f>YEAR4.XLS!$AJ$15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YEAR4.XLS!$R$16</f>
        <v>0</v>
      </c>
      <c r="S16" s="24">
        <f>YEAR4.XLS!S16*(('YEAR 1'!$S$8/100)+1)</f>
        <v>0</v>
      </c>
      <c r="T16" s="23">
        <f>YEAR4.XLS!$T$16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YEAR4.XLS!$AH$16</f>
        <v>0</v>
      </c>
      <c r="AI16" s="24">
        <f>YEAR4.XLS!AI16*(('YEAR 1'!$S$8/100)+1)</f>
        <v>0</v>
      </c>
      <c r="AJ16" s="23">
        <f>YEAR4.XLS!$AJ$16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YEAR4.XLS!$R$17</f>
        <v>0</v>
      </c>
      <c r="S17" s="24">
        <f>YEAR4.XLS!S17*(('YEAR 1'!$S$8/100)+1)</f>
        <v>0</v>
      </c>
      <c r="T17" s="23">
        <f>YEAR4.XLS!$T$17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YEAR4.XLS!$AH$17</f>
        <v>0</v>
      </c>
      <c r="AI17" s="24">
        <f>YEAR4.XLS!AI17*(('YEAR 1'!$S$8/100)+1)</f>
        <v>0</v>
      </c>
      <c r="AJ17" s="23">
        <f>YEAR4.XLS!$AJ$17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YEAR4.XLS!$R$18</f>
        <v>0</v>
      </c>
      <c r="S18" s="24">
        <f>YEAR4.XLS!S18*(('YEAR 1'!$S$8/100)+1)</f>
        <v>0</v>
      </c>
      <c r="T18" s="23">
        <f>YEAR4.XLS!$T$18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YEAR4.XLS!$AH$18</f>
        <v>0</v>
      </c>
      <c r="AI18" s="24">
        <f>YEAR4.XLS!AI18*(('YEAR 1'!$S$8/100)+1)</f>
        <v>0</v>
      </c>
      <c r="AJ18" s="23">
        <f>YEAR4.XLS!$AJ$18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YEAR4.XLS!S21*(('YEAR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1.2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6">
        <f t="shared" ref="I22:K23" si="4">X21+AA21</f>
        <v>0</v>
      </c>
      <c r="J22" s="136">
        <f t="shared" si="4"/>
        <v>0</v>
      </c>
      <c r="K22" s="136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YEAR4.XLS!S22*(('YEAR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s="145" t="s">
        <v>249</v>
      </c>
      <c r="AK22" s="145" t="s">
        <v>253</v>
      </c>
      <c r="AL22" s="1" t="s">
        <v>5</v>
      </c>
    </row>
    <row r="23" spans="2:49" ht="11.25" customHeight="1" thickBot="1" x14ac:dyDescent="0.25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6">
        <f t="shared" si="4"/>
        <v>0</v>
      </c>
      <c r="J23" s="136">
        <f t="shared" si="4"/>
        <v>0</v>
      </c>
      <c r="K23" s="136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YEAR4.XLS!S23*(('YEAR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4" t="s">
        <v>248</v>
      </c>
      <c r="AH23" s="144"/>
      <c r="AI23" t="s">
        <v>250</v>
      </c>
      <c r="AK23" s="144">
        <f>AE23+AH23</f>
        <v>0</v>
      </c>
    </row>
    <row r="24" spans="2:49" ht="11.25" customHeight="1" x14ac:dyDescent="0.2">
      <c r="B24" s="1"/>
      <c r="C24" s="20" t="s">
        <v>77</v>
      </c>
      <c r="D24" s="117">
        <f>Q24+Q23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YEAR4.XLS!S24*(('YEAR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4"/>
      <c r="AH24" s="144"/>
      <c r="AI24" t="s">
        <v>251</v>
      </c>
      <c r="AK24" s="144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YEAR4.XLS!S25*(('YEAR 1'!$S$8/100)+1)</f>
        <v>0</v>
      </c>
      <c r="T25" s="23">
        <f>YEAR4.XLS!$T$25</f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4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YEAR4.XLS!S26*(('YEAR 1'!$S$8/100)+1)</f>
        <v>0</v>
      </c>
      <c r="T26" s="23">
        <f>YEAR4.XLS!$T$26</f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YEAR4.XLS!S27*(('YEAR 1'!$S$8/100)+1)</f>
        <v>0</v>
      </c>
      <c r="T27" s="23">
        <f>YEAR4.XLS!$T$27</f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15405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5"/>
      <c r="AB37" s="46"/>
      <c r="AC37" s="1"/>
      <c r="AD37" s="1"/>
      <c r="AE37" s="1"/>
    </row>
    <row r="38" spans="2:34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218" t="s">
        <v>205</v>
      </c>
      <c r="AC39" s="218"/>
      <c r="AD39" s="218"/>
      <c r="AE39" s="218"/>
      <c r="AF39" s="166" t="s">
        <v>206</v>
      </c>
      <c r="AG39" s="166"/>
      <c r="AH39" s="166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218"/>
      <c r="AC40" s="218"/>
      <c r="AD40" s="218"/>
      <c r="AE40" s="218"/>
      <c r="AF40" s="166"/>
      <c r="AG40" s="166"/>
      <c r="AH40" s="166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1"/>
      <c r="Y41" s="1"/>
      <c r="Z41" s="1"/>
      <c r="AA41" s="1"/>
      <c r="AB41" s="218"/>
      <c r="AC41" s="218"/>
      <c r="AD41" s="218"/>
      <c r="AE41" s="218"/>
      <c r="AF41" s="166"/>
      <c r="AG41" s="166"/>
      <c r="AH41" s="166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2"/>
      <c r="W42" s="153"/>
      <c r="X42" s="152">
        <v>0</v>
      </c>
      <c r="Y42" s="153"/>
      <c r="Z42" s="1"/>
      <c r="AA42" s="1"/>
      <c r="AB42" s="219" t="s">
        <v>198</v>
      </c>
      <c r="AC42" s="219"/>
      <c r="AD42" s="219"/>
      <c r="AE42" s="90" t="s">
        <v>101</v>
      </c>
      <c r="AF42" s="219" t="s">
        <v>5</v>
      </c>
      <c r="AG42" s="219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2"/>
      <c r="W43" s="153"/>
      <c r="X43" s="152">
        <v>0</v>
      </c>
      <c r="Y43" s="153"/>
      <c r="Z43" s="1"/>
      <c r="AA43" s="1"/>
      <c r="AB43" s="190"/>
      <c r="AC43" s="190"/>
      <c r="AD43" s="190"/>
      <c r="AE43" s="190">
        <v>0</v>
      </c>
      <c r="AF43" s="192"/>
      <c r="AG43" s="192"/>
      <c r="AH43" s="193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2"/>
      <c r="W44" s="153"/>
      <c r="X44" s="152">
        <v>0</v>
      </c>
      <c r="Y44" s="153"/>
      <c r="Z44" s="1"/>
      <c r="AA44" s="1"/>
      <c r="AB44" s="190"/>
      <c r="AC44" s="190"/>
      <c r="AD44" s="190"/>
      <c r="AE44" s="190"/>
      <c r="AF44" s="192"/>
      <c r="AG44" s="192"/>
      <c r="AH44" s="193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2"/>
      <c r="W45" s="153"/>
      <c r="X45" s="152">
        <v>0</v>
      </c>
      <c r="Y45" s="153"/>
      <c r="Z45" s="1"/>
      <c r="AA45" s="1"/>
      <c r="AB45" s="190"/>
      <c r="AC45" s="190"/>
      <c r="AD45" s="190"/>
      <c r="AE45" s="190">
        <v>0</v>
      </c>
      <c r="AF45" s="192"/>
      <c r="AG45" s="192"/>
      <c r="AH45" s="193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2"/>
      <c r="W46" s="153"/>
      <c r="X46" s="152">
        <v>0</v>
      </c>
      <c r="Y46" s="153"/>
      <c r="AB46" s="190"/>
      <c r="AC46" s="190"/>
      <c r="AD46" s="190"/>
      <c r="AE46" s="190"/>
      <c r="AF46" s="192"/>
      <c r="AG46" s="192"/>
      <c r="AH46" s="193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2"/>
      <c r="W47" s="153"/>
      <c r="X47" s="152">
        <v>0</v>
      </c>
      <c r="Y47" s="153"/>
      <c r="Z47" s="1"/>
      <c r="AA47" s="1"/>
      <c r="AB47" s="190"/>
      <c r="AC47" s="190"/>
      <c r="AD47" s="190"/>
      <c r="AE47" s="190"/>
      <c r="AF47" s="192"/>
      <c r="AG47" s="192"/>
      <c r="AH47" s="193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2"/>
      <c r="W48" s="153"/>
      <c r="X48" s="152">
        <v>0</v>
      </c>
      <c r="Y48" s="153"/>
      <c r="Z48" s="1"/>
      <c r="AA48" s="1"/>
      <c r="AB48" s="190"/>
      <c r="AC48" s="190"/>
      <c r="AD48" s="190"/>
      <c r="AE48" s="190"/>
      <c r="AF48" s="192"/>
      <c r="AG48" s="192"/>
      <c r="AH48" s="193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35"/>
      <c r="AB49" s="190"/>
      <c r="AC49" s="190"/>
      <c r="AD49" s="190"/>
      <c r="AE49" s="190"/>
      <c r="AF49" s="192"/>
      <c r="AG49" s="192"/>
      <c r="AH49" s="193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90"/>
      <c r="AC50" s="190"/>
      <c r="AD50" s="190"/>
      <c r="AE50" s="190"/>
      <c r="AF50" s="192"/>
      <c r="AG50" s="192"/>
      <c r="AH50" s="193"/>
    </row>
    <row r="51" spans="2:34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0"/>
      <c r="W51" s="11"/>
      <c r="X51" s="11"/>
      <c r="Y51" s="11"/>
      <c r="Z51" s="11"/>
      <c r="AA51" s="48"/>
      <c r="AB51" s="190"/>
      <c r="AC51" s="190"/>
      <c r="AD51" s="190"/>
      <c r="AE51" s="190"/>
      <c r="AF51" s="192"/>
      <c r="AG51" s="192"/>
      <c r="AH51" s="193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90"/>
      <c r="AC52" s="190"/>
      <c r="AD52" s="190"/>
      <c r="AE52" s="190"/>
      <c r="AF52" s="192"/>
      <c r="AG52" s="192"/>
      <c r="AH52" s="193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204" t="s">
        <v>195</v>
      </c>
      <c r="AC53" s="212"/>
      <c r="AD53" s="205"/>
      <c r="AE53" s="203">
        <f>SUM(AE43:AE52)</f>
        <v>0</v>
      </c>
      <c r="AF53" s="204" t="s">
        <v>196</v>
      </c>
      <c r="AG53" s="205"/>
      <c r="AH53" s="19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206"/>
      <c r="AC54" s="213"/>
      <c r="AD54" s="207"/>
      <c r="AE54" s="203"/>
      <c r="AF54" s="206"/>
      <c r="AG54" s="207"/>
      <c r="AH54" s="191"/>
    </row>
    <row r="55" spans="2:34" ht="15" customHeight="1" x14ac:dyDescent="0.2">
      <c r="B55" s="1"/>
      <c r="C55" s="4"/>
      <c r="D55" s="4"/>
      <c r="E55" s="4"/>
      <c r="F55" s="50">
        <f>S4</f>
        <v>26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97" t="s">
        <v>197</v>
      </c>
      <c r="AC55" s="197"/>
      <c r="AD55" s="197"/>
      <c r="AE55" s="197"/>
      <c r="AF55" s="199">
        <f>AE53+AH53</f>
        <v>0</v>
      </c>
      <c r="AG55" s="200"/>
      <c r="AH55" s="90" t="s">
        <v>5</v>
      </c>
    </row>
    <row r="56" spans="2:34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98"/>
      <c r="AC56" s="198"/>
      <c r="AD56" s="198"/>
      <c r="AE56" s="198"/>
      <c r="AF56" s="201"/>
      <c r="AG56" s="202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57" t="s">
        <v>199</v>
      </c>
      <c r="AC58" s="158"/>
      <c r="AD58" s="159"/>
      <c r="AF58" s="157" t="s">
        <v>200</v>
      </c>
      <c r="AG58" s="159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15405</v>
      </c>
      <c r="X59" s="1"/>
      <c r="Y59" s="1"/>
      <c r="Z59" s="1"/>
      <c r="AA59" s="1"/>
      <c r="AB59" s="160"/>
      <c r="AC59" s="161"/>
      <c r="AD59" s="162"/>
      <c r="AF59" s="160"/>
      <c r="AG59" s="162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191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63"/>
      <c r="AC60" s="164"/>
      <c r="AD60" s="165"/>
      <c r="AE60" s="92" t="s">
        <v>101</v>
      </c>
      <c r="AF60" s="163"/>
      <c r="AG60" s="165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/>
      <c r="AB61" s="152" t="s">
        <v>5</v>
      </c>
      <c r="AC61" s="185"/>
      <c r="AD61" s="153"/>
      <c r="AE61" s="93">
        <v>0</v>
      </c>
      <c r="AF61" s="184" t="s">
        <v>5</v>
      </c>
      <c r="AG61" s="184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2" t="s">
        <v>5</v>
      </c>
      <c r="AC62" s="185"/>
      <c r="AD62" s="153"/>
      <c r="AE62" s="93"/>
      <c r="AF62" s="184" t="s">
        <v>5</v>
      </c>
      <c r="AG62" s="184"/>
      <c r="AH62" s="94"/>
    </row>
    <row r="63" spans="2:34" ht="9.7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2" t="s">
        <v>5</v>
      </c>
      <c r="AC63" s="185"/>
      <c r="AD63" s="153"/>
      <c r="AE63" s="93"/>
      <c r="AF63" s="184" t="s">
        <v>5</v>
      </c>
      <c r="AG63" s="184"/>
      <c r="AH63" s="94"/>
    </row>
    <row r="64" spans="2:34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2" t="s">
        <v>5</v>
      </c>
      <c r="AC64" s="185"/>
      <c r="AD64" s="153"/>
      <c r="AE64" s="93"/>
      <c r="AF64" s="184" t="s">
        <v>5</v>
      </c>
      <c r="AG64" s="184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213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68" t="s">
        <v>201</v>
      </c>
      <c r="AC65" s="169"/>
      <c r="AD65" s="170"/>
      <c r="AE65" s="187">
        <f>SUM(AE61:AE64)</f>
        <v>0</v>
      </c>
      <c r="AH65" s="194">
        <f>SUM(AH61:AH64)</f>
        <v>0</v>
      </c>
    </row>
    <row r="66" spans="2:34" ht="0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50">
        <f>S55</f>
        <v>0</v>
      </c>
      <c r="M66" s="15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71"/>
      <c r="AC66" s="172"/>
      <c r="AD66" s="173"/>
      <c r="AE66" s="188"/>
      <c r="AH66" s="195"/>
    </row>
    <row r="67" spans="2:34" ht="10.5" customHeight="1" x14ac:dyDescent="0.2">
      <c r="B67" s="1"/>
      <c r="C67" s="1"/>
      <c r="D67" s="1"/>
      <c r="E67" s="1"/>
      <c r="F67" s="1"/>
      <c r="G67" s="1"/>
      <c r="H67" s="77" t="s">
        <v>171</v>
      </c>
      <c r="I67" s="1"/>
      <c r="J67" s="1"/>
      <c r="K67" s="1"/>
      <c r="L67" s="151"/>
      <c r="M67" s="15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74"/>
      <c r="AC67" s="175"/>
      <c r="AD67" s="176"/>
      <c r="AE67" s="189"/>
      <c r="AH67" s="196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78">
        <f>AE65+AH65</f>
        <v>0</v>
      </c>
      <c r="AG68" s="179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77" t="s">
        <v>202</v>
      </c>
      <c r="AC69" s="177"/>
      <c r="AD69" s="177"/>
      <c r="AE69" s="177"/>
      <c r="AF69" s="180"/>
      <c r="AG69" s="181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77"/>
      <c r="AC70" s="177"/>
      <c r="AD70" s="177"/>
      <c r="AE70" s="177"/>
      <c r="AF70" s="182"/>
      <c r="AG70" s="183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7"/>
      <c r="AC71" s="177"/>
      <c r="AD71" s="177"/>
      <c r="AE71" s="177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95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5">
    <mergeCell ref="J6:K6"/>
    <mergeCell ref="AB65:AD67"/>
    <mergeCell ref="AB63:AD63"/>
    <mergeCell ref="AB55:AE56"/>
    <mergeCell ref="AB49:AD50"/>
    <mergeCell ref="AE49:AE50"/>
    <mergeCell ref="AB45:AD46"/>
    <mergeCell ref="AE45:AE46"/>
    <mergeCell ref="X7:Z7"/>
    <mergeCell ref="AE65:AE67"/>
    <mergeCell ref="AB61:AD61"/>
    <mergeCell ref="AB53:AD54"/>
    <mergeCell ref="AE53:AE54"/>
    <mergeCell ref="AB39:AE41"/>
    <mergeCell ref="V43:W43"/>
    <mergeCell ref="X43:Y43"/>
    <mergeCell ref="AH65:AH67"/>
    <mergeCell ref="AF68:AG70"/>
    <mergeCell ref="AB69:AE71"/>
    <mergeCell ref="AF63:AG63"/>
    <mergeCell ref="AB64:AD64"/>
    <mergeCell ref="AF64:AG64"/>
    <mergeCell ref="AF61:AG61"/>
    <mergeCell ref="AB62:AD62"/>
    <mergeCell ref="AF62:AG62"/>
    <mergeCell ref="AF55:AG56"/>
    <mergeCell ref="AB58:AD60"/>
    <mergeCell ref="AF58:AG60"/>
    <mergeCell ref="AF53:AG54"/>
    <mergeCell ref="AH53:AH54"/>
    <mergeCell ref="AB51:AD52"/>
    <mergeCell ref="AE51:AE52"/>
    <mergeCell ref="AF51:AG52"/>
    <mergeCell ref="AH51:AH52"/>
    <mergeCell ref="AF49:AG50"/>
    <mergeCell ref="AH49:AH50"/>
    <mergeCell ref="AB47:AD48"/>
    <mergeCell ref="AE47:AE48"/>
    <mergeCell ref="AF47:AG48"/>
    <mergeCell ref="AH47:AH48"/>
    <mergeCell ref="AF42:AG42"/>
    <mergeCell ref="V42:W42"/>
    <mergeCell ref="X42:Y42"/>
    <mergeCell ref="AF45:AG46"/>
    <mergeCell ref="AH45:AH46"/>
    <mergeCell ref="AB43:AD44"/>
    <mergeCell ref="AE43:AE44"/>
    <mergeCell ref="AF43:AG44"/>
    <mergeCell ref="AH43:AH44"/>
    <mergeCell ref="AA7:AC7"/>
    <mergeCell ref="AG23:AG25"/>
    <mergeCell ref="L66:M67"/>
    <mergeCell ref="V48:W48"/>
    <mergeCell ref="X48:Y48"/>
    <mergeCell ref="V46:W46"/>
    <mergeCell ref="X46:Y46"/>
    <mergeCell ref="V47:W47"/>
    <mergeCell ref="X47:Y47"/>
    <mergeCell ref="V44:W44"/>
    <mergeCell ref="X44:Y44"/>
    <mergeCell ref="V45:W45"/>
    <mergeCell ref="X45:Y45"/>
    <mergeCell ref="L8:M8"/>
    <mergeCell ref="AF39:AH41"/>
    <mergeCell ref="AB42:AD42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S86"/>
  <sheetViews>
    <sheetView showGridLines="0" showZeros="0" topLeftCell="A22" workbookViewId="0">
      <selection activeCell="R73" sqref="R73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285156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28515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5" max="15" width="1.140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4.42578125" customWidth="1"/>
    <col min="22" max="22" width="8.28515625" customWidth="1"/>
    <col min="23" max="23" width="7.7109375" customWidth="1"/>
    <col min="24" max="24" width="3.5703125" customWidth="1"/>
    <col min="25" max="25" width="4.42578125" customWidth="1"/>
    <col min="26" max="26" width="4.85546875" customWidth="1"/>
    <col min="27" max="27" width="3.85546875" customWidth="1"/>
    <col min="28" max="28" width="4.7109375" customWidth="1"/>
    <col min="29" max="29" width="4.85546875" customWidth="1"/>
    <col min="30" max="30" width="8.28515625" customWidth="1"/>
    <col min="33" max="33" width="4.28515625" customWidth="1"/>
    <col min="34" max="34" width="17.140625" customWidth="1"/>
    <col min="35" max="35" width="7.5703125" customWidth="1"/>
    <col min="36" max="36" width="3" customWidth="1"/>
    <col min="37" max="37" width="3.5703125" customWidth="1"/>
    <col min="38" max="39" width="7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31" ht="10.7" customHeight="1" x14ac:dyDescent="0.2"/>
    <row r="2" spans="1:31" ht="10.7" customHeight="1" x14ac:dyDescent="0.2"/>
    <row r="3" spans="1:31" ht="10.7" customHeight="1" x14ac:dyDescent="0.2"/>
    <row r="4" spans="1:31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/>
      <c r="T4" s="1"/>
      <c r="U4" s="1"/>
      <c r="W4" s="1"/>
      <c r="X4" s="1"/>
      <c r="Y4" s="1"/>
      <c r="Z4" s="1"/>
      <c r="AA4" s="1"/>
      <c r="AB4" s="1"/>
      <c r="AC4" s="1"/>
      <c r="AD4" s="1"/>
      <c r="AE4" s="1"/>
    </row>
    <row r="5" spans="1:31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9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5">
        <f>W7</f>
        <v>0</v>
      </c>
      <c r="J6" s="4"/>
      <c r="K6" s="4"/>
      <c r="L6" s="78"/>
      <c r="M6" s="79" t="str">
        <f>R6</f>
        <v>CUMULATIVE BUDGET</v>
      </c>
      <c r="N6" s="1"/>
      <c r="O6" s="1"/>
      <c r="P6" s="14" t="s">
        <v>5</v>
      </c>
      <c r="Q6" s="1"/>
      <c r="R6" s="10" t="s">
        <v>172</v>
      </c>
      <c r="S6" s="11"/>
      <c r="T6" s="12"/>
      <c r="U6" s="13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4.25" customHeight="1" x14ac:dyDescent="0.2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0"/>
      <c r="N7" s="1"/>
      <c r="O7" s="1"/>
      <c r="AE7" s="1" t="s">
        <v>5</v>
      </c>
    </row>
    <row r="8" spans="1:31" ht="21.6" customHeight="1" x14ac:dyDescent="0.25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221" t="str">
        <f>'YEAR 1'!T3</f>
        <v>19-xxxx</v>
      </c>
      <c r="M8" s="222"/>
      <c r="N8" s="1"/>
      <c r="O8" s="1"/>
      <c r="Q8" s="73"/>
      <c r="R8" s="57" t="s">
        <v>173</v>
      </c>
    </row>
    <row r="9" spans="1:31" ht="9.6" customHeight="1" x14ac:dyDescent="0.2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</row>
    <row r="10" spans="1:31" ht="11.45" customHeight="1" x14ac:dyDescent="0.2">
      <c r="B10" s="1"/>
      <c r="C10" s="4"/>
      <c r="D10" s="4"/>
      <c r="E10" s="5" t="str">
        <f>'YEAR 1'!$R$10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R10" s="68">
        <f>SUMMARY.XLS!$L$59</f>
        <v>15405</v>
      </c>
    </row>
    <row r="11" spans="1:31" ht="10.7" customHeight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R11" t="s">
        <v>174</v>
      </c>
    </row>
    <row r="12" spans="1:31" ht="10.7" customHeight="1" x14ac:dyDescent="0.2">
      <c r="B12" s="1"/>
      <c r="C12" s="4"/>
      <c r="D12" s="4" t="s">
        <v>182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</row>
    <row r="13" spans="1:31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</row>
    <row r="14" spans="1:31" ht="12.95" customHeight="1" x14ac:dyDescent="0.2">
      <c r="B14" s="1"/>
      <c r="C14" s="20" t="s">
        <v>38</v>
      </c>
      <c r="D14" s="5" t="str">
        <f>'YEAR 1'!$R$14</f>
        <v>NSF award PI Name</v>
      </c>
      <c r="F14" s="4"/>
      <c r="G14" s="6"/>
      <c r="H14" s="4"/>
      <c r="I14" s="132">
        <f>YEAR5.XLS!$X$14+YEAR5.XLS!$AA$14+YEAR4.XLS!$X$14+YEAR4.XLS!$AA$14+YEAR3.XLS!$X$14+YEAR3.XLS!$AA$14+YEAR2.XLS!$X$14+YEAR2.XLS!$AA$14+'YEAR 1'!$X$14+'YEAR 1'!$AA$14</f>
        <v>0</v>
      </c>
      <c r="J14" s="132">
        <f>YEAR5.XLS!$Y$14+YEAR5.XLS!$AB$14+YEAR4.XLS!$Y$14+YEAR4.XLS!$AB$14+YEAR3.XLS!$Y$14+YEAR3.XLS!$AB$14+YEAR2.XLS!$Y$14+YEAR2.XLS!$AB$14+'YEAR 1'!$Y$14+'YEAR 1'!$AB$14</f>
        <v>0</v>
      </c>
      <c r="K14" s="132">
        <f>YEAR5.XLS!$Z$14+YEAR5.XLS!$AC$14+YEAR4.XLS!$Z$14+YEAR4.XLS!$AC$14+YEAR3.XLS!$Z$14+YEAR3.XLS!$AC$14+YEAR2.XLS!$Z$14+YEAR2.XLS!$AC$14+'YEAR 1'!$Z$14+'YEAR 1'!$AC$14</f>
        <v>0</v>
      </c>
      <c r="L14" s="22">
        <f>YEAR5.XLS!$L$14+YEAR4.XLS!$L$14+YEAR3.XLS!$L$14+YEAR2.XLS!$L$14+'YEAR 1'!$L$14</f>
        <v>0</v>
      </c>
      <c r="M14" s="84"/>
      <c r="N14" s="1"/>
      <c r="O14" s="1"/>
      <c r="Q14" s="23" t="s">
        <v>5</v>
      </c>
      <c r="R14" s="1" t="s">
        <v>175</v>
      </c>
    </row>
    <row r="15" spans="1:31" ht="12.95" customHeight="1" x14ac:dyDescent="0.2">
      <c r="B15" s="1"/>
      <c r="C15" s="20" t="s">
        <v>42</v>
      </c>
      <c r="D15" s="5">
        <f>'YEAR 1'!$R$15</f>
        <v>0</v>
      </c>
      <c r="E15" s="4"/>
      <c r="F15" s="4"/>
      <c r="G15" s="4"/>
      <c r="H15" s="4"/>
      <c r="I15" s="132">
        <f>YEAR5.XLS!$X$15+YEAR5.XLS!$AA$15+YEAR4.XLS!$X$15+YEAR4.XLS!$AA$15+YEAR3.XLS!$X$15+YEAR3.XLS!$AA$15+YEAR2.XLS!$X$15+YEAR2.XLS!$AA$15+'YEAR 1'!$X$15+'YEAR 1'!$AA$15</f>
        <v>0</v>
      </c>
      <c r="J15" s="132">
        <f>YEAR5.XLS!$Y$15+YEAR5.XLS!$AB$15+YEAR4.XLS!$Y$15+YEAR4.XLS!$AB$15+YEAR3.XLS!$Y$15+YEAR3.XLS!$AB$15+YEAR2.XLS!$Y$15+YEAR2.XLS!$AB$15+'YEAR 1'!$Y$15+'YEAR 1'!$AB$15</f>
        <v>0</v>
      </c>
      <c r="K15" s="132">
        <f>YEAR5.XLS!$Z$15+YEAR5.XLS!$AC$15+YEAR4.XLS!$Z$15+YEAR4.XLS!$AC$15+YEAR3.XLS!$Z$15+YEAR3.XLS!$AC$15+YEAR2.XLS!$Z$15+YEAR2.XLS!$AC$15+'YEAR 1'!$Z$15+'YEAR 1'!$AC$15</f>
        <v>0</v>
      </c>
      <c r="L15" s="22">
        <f>YEAR5.XLS!$L$15+YEAR4.XLS!$L$15+YEAR3.XLS!$L$15+YEAR2.XLS!$L$15+'YEAR 1'!$L$15</f>
        <v>0</v>
      </c>
      <c r="M15" s="84"/>
      <c r="N15" s="1"/>
      <c r="O15" s="1"/>
      <c r="Q15" s="1"/>
      <c r="R15" s="1"/>
    </row>
    <row r="16" spans="1:31" ht="12.95" customHeight="1" x14ac:dyDescent="0.2">
      <c r="B16" s="1"/>
      <c r="C16" s="20" t="s">
        <v>46</v>
      </c>
      <c r="D16" s="5">
        <f>'YEAR 1'!$R$16</f>
        <v>0</v>
      </c>
      <c r="E16" s="4"/>
      <c r="F16" s="4"/>
      <c r="G16" s="4"/>
      <c r="H16" s="4"/>
      <c r="I16" s="132">
        <f>YEAR5.XLS!$X$16+YEAR5.XLS!$AA$16+YEAR4.XLS!$X$16+YEAR4.XLS!$AA$16+YEAR3.XLS!$X$16+YEAR3.XLS!$AA$16+YEAR2.XLS!$X$16+YEAR2.XLS!$AA$16+'YEAR 1'!$X$16+'YEAR 1'!$AA$16</f>
        <v>0</v>
      </c>
      <c r="J16" s="132">
        <f>YEAR5.XLS!$Y$16+YEAR5.XLS!$AB$16+YEAR4.XLS!$Y$16+YEAR4.XLS!$AB$16+YEAR3.XLS!$Y$16+YEAR3.XLS!$AB$16+YEAR2.XLS!$Y$16+YEAR2.XLS!$AB$16+'YEAR 1'!$Y$16+'YEAR 1'!$AB$16</f>
        <v>0</v>
      </c>
      <c r="K16" s="132">
        <f>YEAR5.XLS!$Z$16+YEAR5.XLS!$AC$16+YEAR4.XLS!$Z$16+YEAR4.XLS!$AC$16+YEAR3.XLS!$Z$16+YEAR3.XLS!$AC$16+YEAR2.XLS!$Z$16+YEAR2.XLS!$AC$16+'YEAR 1'!$Z$16+'YEAR 1'!$AC$16</f>
        <v>0</v>
      </c>
      <c r="L16" s="22">
        <f>YEAR5.XLS!$L$16+YEAR4.XLS!$L$16+YEAR3.XLS!$L$16+YEAR2.XLS!$L$16+'YEAR 1'!$L$16</f>
        <v>0</v>
      </c>
      <c r="M16" s="84"/>
      <c r="N16" s="1"/>
      <c r="O16" s="1"/>
    </row>
    <row r="17" spans="2:45" ht="12.95" customHeight="1" x14ac:dyDescent="0.2">
      <c r="B17" s="1"/>
      <c r="C17" s="20" t="s">
        <v>50</v>
      </c>
      <c r="D17" s="5">
        <f>'YEAR 1'!$R$17</f>
        <v>0</v>
      </c>
      <c r="E17" s="4"/>
      <c r="F17" s="4"/>
      <c r="G17" s="4"/>
      <c r="H17" s="4"/>
      <c r="I17" s="132">
        <f>YEAR5.XLS!$X$17+YEAR5.XLS!$AA$17+YEAR4.XLS!$X$17+YEAR4.XLS!$AA$17+YEAR3.XLS!$X$17+YEAR3.XLS!$AA$17+YEAR2.XLS!$X$17+YEAR2.XLS!$AA$17+'YEAR 1'!$X$17+'YEAR 1'!$AA$17</f>
        <v>0</v>
      </c>
      <c r="J17" s="132">
        <f>YEAR5.XLS!$Y$17+YEAR5.XLS!$AB$17+YEAR4.XLS!$Y$17+YEAR4.XLS!$AB$17+YEAR3.XLS!$Y$17+YEAR3.XLS!$AB$17+YEAR2.XLS!$Y$17+YEAR2.XLS!$AB$17+'YEAR 1'!$Y$17+'YEAR 1'!$AB$17</f>
        <v>0</v>
      </c>
      <c r="K17" s="132">
        <f>YEAR5.XLS!$Z$17+YEAR5.XLS!$AC$17+YEAR4.XLS!$Z$17+YEAR4.XLS!$AC$17+YEAR3.XLS!$Z$17+YEAR3.XLS!$AC$17+YEAR2.XLS!$Z$17+YEAR2.XLS!$AC$17+'YEAR 1'!$Z$17+'YEAR 1'!$AC$17</f>
        <v>0</v>
      </c>
      <c r="L17" s="22">
        <f>YEAR5.XLS!$L$17+YEAR4.XLS!$L$17+YEAR3.XLS!$L$17+YEAR2.XLS!$L$17+'YEAR 1'!$L$17</f>
        <v>0</v>
      </c>
      <c r="M17" s="84"/>
      <c r="N17" s="1"/>
      <c r="O17" s="1"/>
    </row>
    <row r="18" spans="2:45" ht="12.95" customHeight="1" x14ac:dyDescent="0.2">
      <c r="B18" s="1"/>
      <c r="C18" s="20" t="s">
        <v>54</v>
      </c>
      <c r="D18" s="5">
        <f>'YEAR 1'!$R$18</f>
        <v>0</v>
      </c>
      <c r="E18" s="4"/>
      <c r="F18" s="4"/>
      <c r="G18" s="4"/>
      <c r="H18" s="4"/>
      <c r="I18" s="132">
        <f>YEAR5.XLS!$X$18+YEAR5.XLS!$AA$18+YEAR4.XLS!$X$18+YEAR4.XLS!$AA$18+YEAR3.XLS!$X$18+YEAR3.XLS!$AA$18+YEAR2.XLS!$X$18+YEAR2.XLS!$AA$18+'YEAR 1'!$X$18+'YEAR 1'!$AA$18</f>
        <v>0</v>
      </c>
      <c r="J18" s="132">
        <f>YEAR5.XLS!$Y$18+YEAR5.XLS!$AB$18+YEAR4.XLS!$Y$18+YEAR4.XLS!$AB$18+YEAR3.XLS!$Y$18+YEAR3.XLS!$AB$18+YEAR2.XLS!$Y$18+YEAR2.XLS!$AB$18+'YEAR 1'!$Y$18+'YEAR 1'!$AB$18</f>
        <v>0</v>
      </c>
      <c r="K18" s="132">
        <f>YEAR5.XLS!$Z$18+YEAR5.XLS!$AC$18+YEAR4.XLS!$Z$18+YEAR4.XLS!$AC$18+YEAR3.XLS!$Z$18+YEAR3.XLS!$AC$18+YEAR2.XLS!$Z$18+YEAR2.XLS!$AC$18+'YEAR 1'!$Z$18+'YEAR 1'!$AC$18</f>
        <v>0</v>
      </c>
      <c r="L18" s="22">
        <f>YEAR5.XLS!$L$18+YEAR4.XLS!$L$18+YEAR3.XLS!$L$18+YEAR2.XLS!$L$18+'YEAR 1'!$L$18</f>
        <v>0</v>
      </c>
      <c r="M18" s="84"/>
      <c r="N18" s="1"/>
      <c r="O18" s="1"/>
      <c r="Q18" t="s">
        <v>176</v>
      </c>
    </row>
    <row r="19" spans="2:45" ht="12.95" customHeight="1" x14ac:dyDescent="0.2">
      <c r="B19" s="1"/>
      <c r="C19" s="20" t="s">
        <v>58</v>
      </c>
      <c r="D19" s="5">
        <f>'YEAR 1'!$D$19</f>
        <v>0</v>
      </c>
      <c r="E19" s="4" t="s">
        <v>215</v>
      </c>
      <c r="F19" s="4"/>
      <c r="G19" s="4"/>
      <c r="H19" s="4"/>
      <c r="I19" s="21">
        <f>YEAR5.XLS!$AN$19+YEAR5.XLS!$AQ$19+YEAR4.XLS!$AN$19+YEAR4.XLS!$AQ$19+YEAR3.XLS!$AN$19+YEAR3.XLS!$AQ$19+YEAR2.XLS!$AN$19+YEAR2.XLS!$AQ$19+'YEAR 1'!$AN$19+'YEAR 1'!$AQ$19</f>
        <v>0</v>
      </c>
      <c r="J19" s="21">
        <f>YEAR5.XLS!$AO$19+YEAR5.XLS!$AR$19+YEAR4.XLS!$AO$19+YEAR4.XLS!$AR$19+YEAR3.XLS!$AO$19+YEAR3.XLS!$AR$19+YEAR2.XLS!$AO$19+YEAR2.XLS!$AR$19+'YEAR 1'!$AO$19+'YEAR 1'!$AR$19</f>
        <v>0</v>
      </c>
      <c r="K19" s="21">
        <f>YEAR5.XLS!$AP$19+YEAR5.XLS!$AS$19+YEAR4.XLS!$AP$19+YEAR4.XLS!$AS$19+YEAR3.XLS!$AP$19+YEAR3.XLS!$AS$19+YEAR2.XLS!$AP$19+YEAR2.XLS!$AS$19+'YEAR 1'!$AP$19+'YEAR 1'!$AS$19</f>
        <v>0</v>
      </c>
      <c r="L19" s="22">
        <f>YEAR5.XLS!$L$19+YEAR4.XLS!$L$19+YEAR3.XLS!$L$19+YEAR2.XLS!$L$19+'YEAR 1'!$L$19</f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AE19">
        <f>AU14+AU15+AU16+AU17+AU18</f>
        <v>0</v>
      </c>
      <c r="AN19">
        <f t="shared" ref="AN19:AS19" si="0">AN14+AN15+AN16+AN17+AN18</f>
        <v>0</v>
      </c>
      <c r="AO19">
        <f t="shared" si="0"/>
        <v>0</v>
      </c>
      <c r="AP19">
        <f t="shared" si="0"/>
        <v>0</v>
      </c>
      <c r="AQ19">
        <f t="shared" si="0"/>
        <v>0</v>
      </c>
      <c r="AR19">
        <f t="shared" si="0"/>
        <v>0</v>
      </c>
      <c r="AS19">
        <f t="shared" si="0"/>
        <v>0</v>
      </c>
    </row>
    <row r="20" spans="2:45" ht="12.95" customHeight="1" x14ac:dyDescent="0.2">
      <c r="B20" s="1"/>
      <c r="C20" s="20" t="s">
        <v>63</v>
      </c>
      <c r="D20" s="5">
        <f>'YEAR 1'!$D$20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YEAR5.XLS!$L$20+YEAR4.XLS!$L$20+YEAR3.XLS!$L$20+YEAR2.XLS!$L$20+'YEAR 1'!$L$20</f>
        <v>0</v>
      </c>
      <c r="M20" s="84"/>
      <c r="N20" s="1"/>
      <c r="O20" s="1"/>
      <c r="P20" s="1" t="s">
        <v>65</v>
      </c>
      <c r="Q20" s="32"/>
      <c r="R20" s="19" t="s">
        <v>66</v>
      </c>
      <c r="AE20" t="s">
        <v>5</v>
      </c>
    </row>
    <row r="21" spans="2:45" ht="12.95" customHeight="1" x14ac:dyDescent="0.2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9"/>
      <c r="R21" s="1"/>
      <c r="AE21" s="1"/>
    </row>
    <row r="22" spans="2:45" ht="12.95" customHeight="1" x14ac:dyDescent="0.25">
      <c r="B22" s="1"/>
      <c r="C22" s="20" t="s">
        <v>70</v>
      </c>
      <c r="D22" s="5">
        <f t="shared" ref="D22:D27" si="1">Q22</f>
        <v>0</v>
      </c>
      <c r="E22" s="4" t="s">
        <v>183</v>
      </c>
      <c r="F22" s="4"/>
      <c r="G22" s="4"/>
      <c r="H22" s="4"/>
      <c r="I22" s="135">
        <f>X22+AA22</f>
        <v>0</v>
      </c>
      <c r="J22" s="135">
        <f>Y22+AB22</f>
        <v>0</v>
      </c>
      <c r="K22" s="135">
        <f>Z22+AC22</f>
        <v>0</v>
      </c>
      <c r="L22" s="22">
        <f>YEAR5.XLS!$L$22+YEAR4.XLS!$L$22+YEAR3.XLS!$L$22+YEAR2.XLS!$L$22+'YEAR 1'!$L$22</f>
        <v>0</v>
      </c>
      <c r="M22" s="84"/>
      <c r="N22" s="1"/>
      <c r="O22" s="1"/>
      <c r="P22" s="1" t="s">
        <v>71</v>
      </c>
      <c r="Q22" s="23">
        <v>0</v>
      </c>
      <c r="R22" s="1" t="s">
        <v>72</v>
      </c>
      <c r="AE22">
        <f>AD22*U22</f>
        <v>0</v>
      </c>
    </row>
    <row r="23" spans="2:45" ht="12.95" customHeight="1" x14ac:dyDescent="0.25">
      <c r="B23" s="1"/>
      <c r="C23" s="20" t="s">
        <v>73</v>
      </c>
      <c r="D23" s="5">
        <f t="shared" si="1"/>
        <v>0</v>
      </c>
      <c r="E23" s="4" t="s">
        <v>74</v>
      </c>
      <c r="F23" s="4"/>
      <c r="G23" s="4"/>
      <c r="H23" s="4"/>
      <c r="I23" s="135"/>
      <c r="J23" s="135"/>
      <c r="K23" s="135"/>
      <c r="L23" s="22">
        <f>YEAR5.XLS!$L$23+YEAR4.XLS!$L$23+YEAR3.XLS!$L$23+YEAR2.XLS!$L$23+'YEAR 1'!$L$23</f>
        <v>0</v>
      </c>
      <c r="M23" s="84"/>
      <c r="N23" s="1"/>
      <c r="O23" s="1"/>
      <c r="P23" s="1" t="s">
        <v>75</v>
      </c>
      <c r="Q23" s="23"/>
      <c r="R23" s="1" t="s">
        <v>76</v>
      </c>
      <c r="AE23" s="31">
        <f>AD23*U23</f>
        <v>0</v>
      </c>
    </row>
    <row r="24" spans="2:45" ht="12.95" customHeight="1" x14ac:dyDescent="0.2">
      <c r="B24" s="1"/>
      <c r="C24" s="20" t="s">
        <v>77</v>
      </c>
      <c r="D24" s="5">
        <f t="shared" si="1"/>
        <v>0</v>
      </c>
      <c r="E24" s="4" t="s">
        <v>78</v>
      </c>
      <c r="F24" s="4"/>
      <c r="G24" s="4"/>
      <c r="H24" s="4"/>
      <c r="I24" s="4"/>
      <c r="J24" s="4"/>
      <c r="K24" s="4"/>
      <c r="L24" s="22">
        <f>YEAR5.XLS!$L$24+YEAR4.XLS!$L$24+YEAR3.XLS!$L$24+YEAR2.XLS!$L$24+'YEAR 1'!$L$24</f>
        <v>0</v>
      </c>
      <c r="M24" s="84"/>
      <c r="N24" s="1"/>
      <c r="O24" s="1"/>
      <c r="P24" s="1" t="s">
        <v>79</v>
      </c>
      <c r="Q24" s="23"/>
      <c r="R24" s="1" t="s">
        <v>80</v>
      </c>
      <c r="AE24" s="1"/>
    </row>
    <row r="25" spans="2:45" ht="12.95" customHeight="1" x14ac:dyDescent="0.2">
      <c r="B25" s="1"/>
      <c r="C25" s="20" t="s">
        <v>81</v>
      </c>
      <c r="D25" s="5">
        <f t="shared" si="1"/>
        <v>0</v>
      </c>
      <c r="E25" s="4" t="s">
        <v>82</v>
      </c>
      <c r="F25" s="4"/>
      <c r="G25" s="4"/>
      <c r="H25" s="4"/>
      <c r="I25" s="4"/>
      <c r="J25" s="4"/>
      <c r="K25" s="4"/>
      <c r="L25" s="22">
        <f>YEAR5.XLS!$L$25+YEAR4.XLS!$L$25+YEAR3.XLS!$L$25+YEAR2.XLS!$L$25+'YEAR 1'!$L$25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AE25" s="1"/>
    </row>
    <row r="26" spans="2:45" ht="12.95" customHeight="1" x14ac:dyDescent="0.2">
      <c r="B26" s="1"/>
      <c r="C26" s="20" t="s">
        <v>85</v>
      </c>
      <c r="D26" s="5">
        <f t="shared" si="1"/>
        <v>0</v>
      </c>
      <c r="E26" s="4" t="s">
        <v>86</v>
      </c>
      <c r="F26" s="4"/>
      <c r="G26" s="4"/>
      <c r="H26" s="4"/>
      <c r="I26" s="4"/>
      <c r="J26" s="4"/>
      <c r="K26" s="4"/>
      <c r="L26" s="22">
        <f>YEAR5.XLS!$L$26+YEAR4.XLS!$L$26+YEAR3.XLS!$L$26+YEAR2.XLS!$L$26+'YEAR 1'!$L$26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AE26" s="31">
        <f>AD26*U26</f>
        <v>0</v>
      </c>
    </row>
    <row r="27" spans="2:45" ht="12.95" customHeight="1" x14ac:dyDescent="0.2">
      <c r="B27" s="1"/>
      <c r="C27" s="20" t="s">
        <v>58</v>
      </c>
      <c r="D27" s="5">
        <f t="shared" si="1"/>
        <v>0</v>
      </c>
      <c r="E27" s="4" t="s">
        <v>89</v>
      </c>
      <c r="F27" s="4"/>
      <c r="G27" s="4"/>
      <c r="H27" s="4"/>
      <c r="I27" s="4"/>
      <c r="J27" s="4"/>
      <c r="K27" s="4"/>
      <c r="L27" s="22">
        <f>YEAR5.XLS!$L$27+YEAR4.XLS!$L$27+YEAR3.XLS!$L$27+YEAR2.XLS!$L$27+'YEAR 1'!$L$27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AE27" s="1"/>
    </row>
    <row r="28" spans="2:45" ht="12.9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YEAR5.XLS!$L$28+YEAR4.XLS!$L$28+YEAR3.XLS!$L$28+YEAR2.XLS!$L$28+'YEAR 1'!$L$28</f>
        <v>0</v>
      </c>
      <c r="M28" s="84"/>
      <c r="N28" s="1"/>
      <c r="O28" s="1"/>
      <c r="P28" s="1"/>
      <c r="Q28" s="1"/>
      <c r="R28" s="4" t="s">
        <v>93</v>
      </c>
      <c r="AE28" s="39" t="s">
        <v>5</v>
      </c>
    </row>
    <row r="29" spans="2:45" ht="12.9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YEAR5.XLS!$L$29+YEAR4.XLS!$L$29+YEAR3.XLS!$L$29+YEAR2.XLS!$L$29+'YEAR 1'!$L$29</f>
        <v>0</v>
      </c>
      <c r="M29" s="84"/>
      <c r="N29" s="1"/>
      <c r="O29" s="1"/>
      <c r="P29" s="1" t="s">
        <v>95</v>
      </c>
      <c r="Q29" s="1"/>
      <c r="R29" s="1" t="s">
        <v>96</v>
      </c>
      <c r="AE29" s="39">
        <f>AE14+AE15+AE16+AE17+AE18+AE19+AE22+AE23+AE26</f>
        <v>0</v>
      </c>
    </row>
    <row r="30" spans="2:45" ht="12.9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YEAR5.XLS!$L$30+YEAR4.XLS!$L$30+YEAR3.XLS!$L$30+YEAR2.XLS!$L$30+'YEAR 1'!$L$30</f>
        <v>0</v>
      </c>
      <c r="M30" s="84"/>
      <c r="N30" s="1"/>
      <c r="O30" s="1"/>
      <c r="P30" s="1"/>
      <c r="Q30" s="1"/>
      <c r="R30" s="4" t="s">
        <v>98</v>
      </c>
      <c r="AE30" s="1"/>
    </row>
    <row r="31" spans="2:45" ht="11.8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5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1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T33" s="1"/>
      <c r="U33" s="1"/>
      <c r="AA33" s="1"/>
      <c r="AB33" s="1"/>
      <c r="AC33" s="1"/>
      <c r="AD33" s="1"/>
      <c r="AE33" s="1"/>
    </row>
    <row r="34" spans="2:31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T34" s="1"/>
      <c r="U34" s="1"/>
      <c r="AA34" s="1"/>
      <c r="AB34" s="1"/>
      <c r="AC34" s="1"/>
      <c r="AD34" s="1"/>
      <c r="AE34" s="1"/>
    </row>
    <row r="35" spans="2:31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YEAR5.XLS!$L$35+YEAR4.XLS!$L$35+YEAR3.XLS!$L$35+YEAR2.XLS!$L$35+'YEAR 1'!$L$35</f>
        <v>0</v>
      </c>
      <c r="M35" s="85"/>
      <c r="N35" s="1"/>
      <c r="O35" s="1"/>
      <c r="T35" s="1"/>
      <c r="U35" s="1"/>
      <c r="AA35" s="1"/>
      <c r="AB35" s="1"/>
      <c r="AC35" s="1"/>
      <c r="AD35" s="1"/>
      <c r="AE35" s="1"/>
    </row>
    <row r="36" spans="2:31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YEAR5.XLS!$L$36+YEAR4.XLS!$L$36+YEAR3.XLS!$L$36+YEAR2.XLS!$L$36+'YEAR 1'!$L$36</f>
        <v>1750</v>
      </c>
      <c r="M36" s="85"/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"/>
      <c r="L37" s="22">
        <f>YEAR5.XLS!$L$37+YEAR4.XLS!$L$37+YEAR3.XLS!$L$37+YEAR2.XLS!$L$37+'YEAR 1'!$L$37</f>
        <v>0</v>
      </c>
      <c r="M37" s="85"/>
      <c r="N37" s="1"/>
      <c r="O37" s="1"/>
      <c r="R37" s="71" t="s">
        <v>177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R38" s="40" t="s">
        <v>5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R39" s="71" t="s">
        <v>178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 ht="10.7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R40" s="40" t="s">
        <v>5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2:31" ht="10.7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R41" s="71" t="s">
        <v>179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1" ht="10.7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R42" s="40" t="s">
        <v>5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31" ht="10.7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2:31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22">
        <f>YEAR5.XLS!$L$44+YEAR4.XLS!$L$44+YEAR3.XLS!$L$44+YEAR2.XLS!$L$44+'YEAR 1'!$L$44</f>
        <v>13200</v>
      </c>
      <c r="M44" s="84"/>
      <c r="N44" s="1"/>
      <c r="O44" s="1"/>
      <c r="P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2:31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2:31" ht="12" customHeight="1" x14ac:dyDescent="0.2">
      <c r="B46" s="1"/>
      <c r="C46" s="20" t="s">
        <v>122</v>
      </c>
      <c r="D46" s="4"/>
      <c r="E46" s="4"/>
      <c r="F46" s="4"/>
      <c r="G46" s="4"/>
      <c r="H46" s="4"/>
      <c r="I46" s="4"/>
      <c r="J46" s="4"/>
      <c r="K46" s="2" t="str">
        <f>R38</f>
        <v xml:space="preserve"> </v>
      </c>
      <c r="L46" s="22">
        <f>YEAR5.XLS!$L$46+YEAR4.XLS!$L$46+YEAR3.XLS!$L$46+YEAR2.XLS!$L$46+'YEAR 1'!$L$46</f>
        <v>0</v>
      </c>
      <c r="M46" s="85"/>
      <c r="N46" s="1"/>
      <c r="O46" s="1"/>
      <c r="AD46" s="1"/>
      <c r="AE46" s="1"/>
    </row>
    <row r="47" spans="2:31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>YEAR5.XLS!$L$47+YEAR4.XLS!$L$47+YEAR3.XLS!$L$47+YEAR2.XLS!$L$47+'YEAR 1'!$L$47</f>
        <v>0</v>
      </c>
      <c r="M47" s="85"/>
      <c r="N47" s="1"/>
      <c r="O47" s="1"/>
      <c r="AD47" s="1"/>
      <c r="AE47" s="1"/>
    </row>
    <row r="48" spans="2:31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>YEAR5.XLS!$L$48+YEAR4.XLS!$L$48+YEAR3.XLS!$L$48+YEAR2.XLS!$L$48+'YEAR 1'!$L$48</f>
        <v>0</v>
      </c>
      <c r="M48" s="85"/>
      <c r="N48" s="1"/>
      <c r="O48" s="1"/>
      <c r="AD48" s="1"/>
      <c r="AE48" s="1"/>
    </row>
    <row r="49" spans="2:31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>YEAR5.XLS!$L$49+YEAR4.XLS!$L$49+YEAR3.XLS!$L$49+YEAR2.XLS!$L$49+'YEAR 1'!$L$49</f>
        <v>0</v>
      </c>
      <c r="M49" s="85"/>
      <c r="N49" s="1"/>
      <c r="O49" s="1"/>
      <c r="AD49" s="1"/>
      <c r="AE49" s="1"/>
    </row>
    <row r="50" spans="2:31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2" t="str">
        <f>R40</f>
        <v xml:space="preserve"> </v>
      </c>
      <c r="L50" s="22">
        <f>YEAR5.XLS!$L$50+YEAR4.XLS!$L$50+YEAR3.XLS!$L$50+YEAR2.XLS!$L$50+'YEAR 1'!$L$50</f>
        <v>0</v>
      </c>
      <c r="M50" s="85"/>
      <c r="N50" s="1"/>
      <c r="O50" s="1"/>
      <c r="AD50" s="1"/>
      <c r="AE50" s="1"/>
    </row>
    <row r="51" spans="2:31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2" t="str">
        <f>R42</f>
        <v xml:space="preserve"> </v>
      </c>
      <c r="L51" s="22">
        <f>YEAR5.XLS!$L$51+YEAR4.XLS!$L$51+YEAR3.XLS!$L$51+YEAR2.XLS!$L$51+'YEAR 1'!$L$51</f>
        <v>0</v>
      </c>
      <c r="M51" s="85"/>
      <c r="N51" s="1"/>
      <c r="O51" s="1"/>
      <c r="AD51" s="1"/>
      <c r="AE51" s="1"/>
    </row>
    <row r="52" spans="2:31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>YEAR5.XLS!$L$52+YEAR4.XLS!$L$52+YEAR3.XLS!$L$52+YEAR2.XLS!$L$52+'YEAR 1'!$L$52</f>
        <v>0</v>
      </c>
      <c r="M52" s="85"/>
      <c r="N52" s="1"/>
      <c r="O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>L30+L35+L36+L37+L44+L52</f>
        <v>14950</v>
      </c>
      <c r="M53" s="85"/>
      <c r="N53" s="1"/>
      <c r="O53" s="1"/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ht="10.7" customHeight="1" x14ac:dyDescent="0.2">
      <c r="B54" s="1"/>
      <c r="C54" s="4" t="s">
        <v>218</v>
      </c>
      <c r="D54" s="4"/>
      <c r="E54" s="4"/>
      <c r="F54" s="4"/>
      <c r="G54" s="4"/>
      <c r="H54" s="42" t="s">
        <v>5</v>
      </c>
      <c r="I54" s="4"/>
      <c r="J54" s="4"/>
      <c r="K54" s="4"/>
      <c r="L54" s="4"/>
      <c r="M54" s="80"/>
      <c r="N54" s="1"/>
      <c r="O54" s="1"/>
      <c r="R54" s="230" t="s">
        <v>247</v>
      </c>
      <c r="S54" t="s">
        <v>5</v>
      </c>
      <c r="T54" s="1"/>
      <c r="U54" s="1"/>
      <c r="V54" s="1" t="s">
        <v>5</v>
      </c>
      <c r="W54" s="1"/>
      <c r="X54" s="1"/>
      <c r="Y54" s="1"/>
      <c r="Z54" s="1"/>
      <c r="AA54" s="1"/>
      <c r="AB54" s="1"/>
      <c r="AC54" s="1"/>
      <c r="AD54" s="1"/>
      <c r="AE54" s="1"/>
    </row>
    <row r="55" spans="2:31" ht="18" customHeight="1" x14ac:dyDescent="0.2">
      <c r="B55" s="1"/>
      <c r="C55" s="4"/>
      <c r="D55" s="4"/>
      <c r="E55" s="4"/>
      <c r="F55" s="126" t="s">
        <v>246</v>
      </c>
      <c r="G55" s="127">
        <f>'YEAR 1'!S4</f>
        <v>26</v>
      </c>
      <c r="H55" s="128">
        <f>YEAR2.XLS!S4</f>
        <v>26</v>
      </c>
      <c r="I55" s="49">
        <f>YEAR3.XLS!S4</f>
        <v>26</v>
      </c>
      <c r="J55" s="49">
        <f>YEAR4.XLS!S4</f>
        <v>26</v>
      </c>
      <c r="K55" s="49">
        <f>YEAR5.XLS!S4</f>
        <v>26</v>
      </c>
      <c r="L55" s="4"/>
      <c r="M55" s="80"/>
      <c r="N55" s="1"/>
      <c r="O55" s="1"/>
      <c r="P55" s="1"/>
      <c r="Q55" s="1"/>
      <c r="R55" s="230"/>
      <c r="S55" s="1"/>
      <c r="T55" s="1"/>
      <c r="AB55" s="1"/>
      <c r="AC55" s="1"/>
      <c r="AD55" s="1"/>
      <c r="AE55" s="1"/>
    </row>
    <row r="56" spans="2:31" ht="12" customHeight="1" x14ac:dyDescent="0.2">
      <c r="B56" s="1"/>
      <c r="C56" s="4" t="s">
        <v>219</v>
      </c>
      <c r="D56" s="4"/>
      <c r="E56" s="4"/>
      <c r="F56" s="4"/>
      <c r="G56" s="42" t="s">
        <v>241</v>
      </c>
      <c r="H56" s="17" t="s">
        <v>242</v>
      </c>
      <c r="I56" s="4" t="s">
        <v>243</v>
      </c>
      <c r="J56" s="17" t="s">
        <v>244</v>
      </c>
      <c r="K56" s="42" t="s">
        <v>245</v>
      </c>
      <c r="L56" s="22">
        <f>YEAR5.XLS!$L$56+YEAR4.XLS!$L$56+YEAR3.XLS!$L$56+YEAR2.XLS!$L$56+'YEAR 1'!$L$56</f>
        <v>455</v>
      </c>
      <c r="M56" s="84"/>
      <c r="N56" s="1"/>
      <c r="O56" s="1"/>
      <c r="R56" s="230"/>
      <c r="X56" s="1"/>
      <c r="Y56" s="1"/>
      <c r="Z56" s="1"/>
      <c r="AA56" s="1"/>
      <c r="AB56" s="1"/>
      <c r="AC56" s="1"/>
      <c r="AD56" s="1"/>
      <c r="AE56" s="1"/>
    </row>
    <row r="57" spans="2:31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YEAR5.XLS!$L$57+YEAR4.XLS!$L$57+YEAR3.XLS!$L$57+YEAR2.XLS!$L$57+'YEAR 1'!$L$57</f>
        <v>15405</v>
      </c>
      <c r="M57" s="84"/>
      <c r="N57" s="1"/>
      <c r="O57" s="1"/>
      <c r="R57" s="230"/>
      <c r="X57" s="1"/>
      <c r="Y57" s="1"/>
      <c r="Z57" s="1"/>
      <c r="AA57" s="1"/>
      <c r="AB57" s="1"/>
      <c r="AC57" s="1"/>
      <c r="AD57" s="1"/>
      <c r="AE57" s="1"/>
    </row>
    <row r="58" spans="2:31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YEAR5.XLS!$L$58+YEAR4.XLS!$L$58+YEAR3.XLS!$L$58+YEAR2.XLS!$L$58+'YEAR 1'!$L$58</f>
        <v>0</v>
      </c>
      <c r="M58" s="84"/>
      <c r="N58" s="1"/>
      <c r="O58" s="1"/>
      <c r="R58" s="230"/>
      <c r="X58" s="1"/>
      <c r="Y58" s="1"/>
      <c r="Z58" s="1"/>
      <c r="AA58" s="1"/>
      <c r="AB58" s="1"/>
      <c r="AC58" s="1"/>
      <c r="AD58" s="1"/>
      <c r="AE58" s="1"/>
    </row>
    <row r="59" spans="2:31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L57-L58</f>
        <v>15405</v>
      </c>
      <c r="M59" s="84"/>
      <c r="N59" s="1"/>
      <c r="O59" s="1"/>
      <c r="X59" s="1"/>
      <c r="Y59" s="1"/>
      <c r="Z59" s="1"/>
      <c r="AA59" s="1"/>
      <c r="AB59" s="1"/>
      <c r="AC59" s="1"/>
      <c r="AD59" s="1"/>
      <c r="AE59" s="1"/>
    </row>
    <row r="60" spans="2:31" ht="12" customHeight="1" x14ac:dyDescent="0.2">
      <c r="B60" s="1"/>
      <c r="C60" s="4" t="s">
        <v>162</v>
      </c>
      <c r="D60" s="4"/>
      <c r="E60" s="4"/>
      <c r="F60" s="4"/>
      <c r="G60" s="51">
        <f>YEAR5.XLS!$G$60+YEAR4.XLS!$G$60+YEAR3.XLS!$G$60+YEAR2.XLS!$G$60+'YEAR 1'!$G$60</f>
        <v>0</v>
      </c>
      <c r="H60" s="89" t="s">
        <v>192</v>
      </c>
      <c r="I60" s="4"/>
      <c r="J60" s="4"/>
      <c r="K60" s="4"/>
      <c r="L60" s="4"/>
      <c r="M60" s="80"/>
      <c r="N60" s="1"/>
      <c r="O60" s="1"/>
      <c r="X60" s="1"/>
      <c r="Y60" s="1"/>
      <c r="Z60" s="1"/>
      <c r="AA60" s="1"/>
      <c r="AB60" s="1"/>
      <c r="AC60" s="1"/>
      <c r="AD60" s="1"/>
      <c r="AE60" s="1"/>
    </row>
    <row r="61" spans="2:31" ht="11.25" customHeight="1" x14ac:dyDescent="0.2">
      <c r="B61" s="1"/>
      <c r="C61" s="4" t="s">
        <v>151</v>
      </c>
      <c r="D61" s="4"/>
      <c r="E61" s="4"/>
      <c r="F61" s="4"/>
      <c r="G61" s="4"/>
      <c r="H61" s="17" t="s">
        <v>152</v>
      </c>
      <c r="I61" s="4"/>
      <c r="J61" s="4"/>
      <c r="K61" s="4"/>
      <c r="L61" s="4"/>
      <c r="M61" s="80"/>
      <c r="N61" s="1"/>
      <c r="O61" s="1"/>
      <c r="X61" s="1"/>
      <c r="Y61" s="1"/>
      <c r="Z61" s="1"/>
      <c r="AA61" s="1"/>
      <c r="AB61" s="1"/>
      <c r="AC61" s="1"/>
      <c r="AD61" s="1"/>
      <c r="AE61" s="1"/>
    </row>
    <row r="62" spans="2:31" ht="11.1" customHeight="1" x14ac:dyDescent="0.2">
      <c r="B62" s="1"/>
      <c r="C62" s="5" t="str">
        <f>'YEAR 1'!$C$62</f>
        <v>NSF award PI Name</v>
      </c>
      <c r="D62" s="4"/>
      <c r="E62" s="4"/>
      <c r="F62" s="4"/>
      <c r="G62" s="4"/>
      <c r="H62" s="52" t="str">
        <f>'YEAR 1'!$H$62</f>
        <v xml:space="preserve"> </v>
      </c>
      <c r="I62" s="4"/>
      <c r="J62" s="4"/>
      <c r="K62" s="4"/>
      <c r="L62" s="4"/>
      <c r="M62" s="80"/>
      <c r="N62" s="1"/>
      <c r="O62" s="1"/>
      <c r="X62" s="1"/>
      <c r="Y62" s="1"/>
      <c r="Z62" s="1"/>
      <c r="AA62" s="1"/>
      <c r="AB62" s="1"/>
      <c r="AC62" s="1"/>
      <c r="AD62" s="1"/>
      <c r="AE62" s="1"/>
    </row>
    <row r="63" spans="2:31" ht="10.5" customHeight="1" x14ac:dyDescent="0.2">
      <c r="B63" s="1"/>
      <c r="C63" s="4" t="s">
        <v>163</v>
      </c>
      <c r="D63" s="4"/>
      <c r="E63" s="4"/>
      <c r="F63" s="4"/>
      <c r="G63" s="4"/>
      <c r="H63" s="17" t="s">
        <v>152</v>
      </c>
      <c r="I63" s="4"/>
      <c r="J63" s="4"/>
      <c r="K63" s="4"/>
      <c r="L63" s="4"/>
      <c r="M63" s="80"/>
      <c r="N63" s="1"/>
      <c r="O63" s="1"/>
      <c r="X63" s="1"/>
      <c r="Y63" s="1"/>
      <c r="Z63" s="1"/>
      <c r="AA63" s="1"/>
      <c r="AB63" s="1"/>
      <c r="AC63" s="1"/>
      <c r="AD63" s="1"/>
      <c r="AE63" s="1"/>
    </row>
    <row r="64" spans="2:31" ht="12" customHeight="1" x14ac:dyDescent="0.2">
      <c r="B64" s="1"/>
      <c r="C64" s="5">
        <f>'YEAR 1'!R64</f>
        <v>0</v>
      </c>
      <c r="D64" s="4"/>
      <c r="E64" s="4"/>
      <c r="F64" s="4"/>
      <c r="G64" s="4"/>
      <c r="H64" s="52">
        <f>W64</f>
        <v>0</v>
      </c>
      <c r="I64" s="4"/>
      <c r="J64" s="4"/>
      <c r="K64" s="4"/>
      <c r="L64" s="4"/>
      <c r="M64" s="80"/>
      <c r="N64" s="1"/>
      <c r="O64" s="1"/>
      <c r="X64" s="1"/>
      <c r="Y64" s="1"/>
      <c r="Z64" s="1"/>
      <c r="AA64" s="1"/>
      <c r="AB64" s="1"/>
      <c r="AC64" s="1"/>
      <c r="AD64" s="1"/>
      <c r="AE64" s="1"/>
    </row>
    <row r="65" spans="2:31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X65" s="1"/>
      <c r="Y65" s="1"/>
      <c r="Z65" s="1"/>
      <c r="AA65" s="1"/>
      <c r="AB65" s="1"/>
      <c r="AC65" s="1"/>
      <c r="AD65" s="1"/>
      <c r="AE65" s="1"/>
    </row>
    <row r="66" spans="2:31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2:31" ht="10.7" customHeight="1" x14ac:dyDescent="0.2">
      <c r="B67" s="1"/>
      <c r="C67" s="1"/>
      <c r="D67" s="1"/>
      <c r="E67" s="1"/>
      <c r="F67" s="1"/>
      <c r="G67" s="58" t="s">
        <v>180</v>
      </c>
      <c r="H67" s="59">
        <f>Q8+1</f>
        <v>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2:31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38">
        <f>'YEAR 1'!S55+YEAR2.XLS!S55+YEAR3.XLS!S55+YEAR4.XLS!S55+YEAR5.XLS!S55</f>
        <v>1750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2:31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2:31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2:31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2:31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1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1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1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1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1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1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1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1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2">
    <mergeCell ref="R54:R58"/>
    <mergeCell ref="L8:M8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YEAR2.XLS</vt:lpstr>
      <vt:lpstr>YEAR3.XLS</vt:lpstr>
      <vt:lpstr>YEAR4.XLS</vt:lpstr>
      <vt:lpstr>YEAR5.XLS</vt:lpstr>
      <vt:lpstr>SUMMARY.XLS</vt:lpstr>
      <vt:lpstr>SUMMARY.XLS!Print_Area</vt:lpstr>
      <vt:lpstr>'YEAR 1'!Print_Area</vt:lpstr>
      <vt:lpstr>YEAR2.XLS!Print_Area</vt:lpstr>
      <vt:lpstr>YEAR3.XLS!Print_Area</vt:lpstr>
      <vt:lpstr>YEAR4.XLS!Print_Area</vt:lpstr>
      <vt:lpstr>YEAR5.XLS!Print_Area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A. RUFTY</dc:creator>
  <cp:lastModifiedBy>Szanton, Peter</cp:lastModifiedBy>
  <cp:lastPrinted>2015-11-23T18:42:08Z</cp:lastPrinted>
  <dcterms:created xsi:type="dcterms:W3CDTF">1998-04-27T18:01:32Z</dcterms:created>
  <dcterms:modified xsi:type="dcterms:W3CDTF">2018-10-11T20:36:06Z</dcterms:modified>
</cp:coreProperties>
</file>